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veryone\Fact Sheets\City Fact Sheets 2018\"/>
    </mc:Choice>
  </mc:AlternateContent>
  <bookViews>
    <workbookView xWindow="0" yWindow="0" windowWidth="16275" windowHeight="7680"/>
  </bookViews>
  <sheets>
    <sheet name="Merge" sheetId="1" r:id="rId1"/>
  </sheets>
  <definedNames>
    <definedName name="_xlnm._FilterDatabase" localSheetId="0" hidden="1">Merge!$A$3:$BN$48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48" i="1" l="1"/>
  <c r="BN47" i="1"/>
  <c r="BN46" i="1"/>
  <c r="BN45" i="1"/>
  <c r="BN44" i="1"/>
  <c r="BN43" i="1"/>
  <c r="BN42" i="1"/>
  <c r="BN41" i="1"/>
  <c r="BN40" i="1"/>
  <c r="BN39" i="1"/>
  <c r="BN38" i="1"/>
  <c r="BN37" i="1"/>
  <c r="BN36" i="1"/>
  <c r="BN35" i="1"/>
  <c r="BN34" i="1"/>
  <c r="BN33" i="1"/>
  <c r="BN32" i="1"/>
  <c r="BN31" i="1"/>
  <c r="BN30" i="1"/>
  <c r="BN29" i="1"/>
  <c r="BN28" i="1"/>
  <c r="BN27" i="1"/>
  <c r="BN26" i="1"/>
  <c r="BN25" i="1"/>
  <c r="BN24" i="1"/>
  <c r="BN23" i="1"/>
  <c r="BN22" i="1"/>
  <c r="BN21" i="1"/>
  <c r="BN20" i="1"/>
  <c r="BN19" i="1"/>
  <c r="BN18" i="1"/>
  <c r="BN17" i="1"/>
  <c r="BN16" i="1"/>
  <c r="BN15" i="1"/>
  <c r="BN14" i="1"/>
  <c r="BN13" i="1"/>
  <c r="BN12" i="1"/>
  <c r="BN11" i="1"/>
  <c r="BN10" i="1"/>
  <c r="BN9" i="1"/>
  <c r="BN8" i="1"/>
  <c r="BN7" i="1"/>
  <c r="BN6" i="1"/>
  <c r="BN5" i="1"/>
  <c r="BN4" i="1"/>
  <c r="BC50" i="1" l="1"/>
  <c r="BD50" i="1" s="1"/>
  <c r="BE46" i="1" s="1"/>
  <c r="AY50" i="1"/>
  <c r="AZ47" i="1" s="1"/>
  <c r="AW50" i="1"/>
  <c r="AX4" i="1" s="1"/>
  <c r="AU50" i="1"/>
  <c r="AV48" i="1" s="1"/>
  <c r="AR50" i="1"/>
  <c r="AL50" i="1"/>
  <c r="AM42" i="1" s="1"/>
  <c r="AI50" i="1"/>
  <c r="AJ44" i="1" s="1"/>
  <c r="AF50" i="1"/>
  <c r="AG42" i="1" s="1"/>
  <c r="R50" i="1"/>
  <c r="BK48" i="1"/>
  <c r="BH48" i="1"/>
  <c r="BB48" i="1"/>
  <c r="AS48" i="1"/>
  <c r="AP48" i="1"/>
  <c r="AE48" i="1"/>
  <c r="AC48" i="1"/>
  <c r="AA48" i="1"/>
  <c r="Y48" i="1"/>
  <c r="V48" i="1"/>
  <c r="S48" i="1"/>
  <c r="P48" i="1"/>
  <c r="N48" i="1"/>
  <c r="BK47" i="1"/>
  <c r="BH47" i="1"/>
  <c r="BB47" i="1"/>
  <c r="AX47" i="1"/>
  <c r="AP47" i="1"/>
  <c r="AE47" i="1"/>
  <c r="AC47" i="1"/>
  <c r="AA47" i="1"/>
  <c r="Y47" i="1"/>
  <c r="V47" i="1"/>
  <c r="S47" i="1"/>
  <c r="P47" i="1"/>
  <c r="N47" i="1"/>
  <c r="BK46" i="1"/>
  <c r="BH46" i="1"/>
  <c r="BB46" i="1"/>
  <c r="AV46" i="1"/>
  <c r="AS46" i="1"/>
  <c r="AP46" i="1"/>
  <c r="AJ46" i="1"/>
  <c r="AG46" i="1"/>
  <c r="AE46" i="1"/>
  <c r="AC46" i="1"/>
  <c r="AA46" i="1"/>
  <c r="Y46" i="1"/>
  <c r="V46" i="1"/>
  <c r="P46" i="1"/>
  <c r="N46" i="1"/>
  <c r="BK45" i="1"/>
  <c r="BH45" i="1"/>
  <c r="BE45" i="1"/>
  <c r="BB45" i="1"/>
  <c r="AV45" i="1"/>
  <c r="AS45" i="1"/>
  <c r="AP45" i="1"/>
  <c r="AE45" i="1"/>
  <c r="AC45" i="1"/>
  <c r="AA45" i="1"/>
  <c r="Y45" i="1"/>
  <c r="V45" i="1"/>
  <c r="S45" i="1"/>
  <c r="P45" i="1"/>
  <c r="N45" i="1"/>
  <c r="BK44" i="1"/>
  <c r="BH44" i="1"/>
  <c r="BB44" i="1"/>
  <c r="AP44" i="1"/>
  <c r="AE44" i="1"/>
  <c r="AC44" i="1"/>
  <c r="AA44" i="1"/>
  <c r="Y44" i="1"/>
  <c r="V44" i="1"/>
  <c r="S44" i="1"/>
  <c r="P44" i="1"/>
  <c r="N44" i="1"/>
  <c r="BK43" i="1"/>
  <c r="BH43" i="1"/>
  <c r="BE43" i="1"/>
  <c r="BB43" i="1"/>
  <c r="AS43" i="1"/>
  <c r="AP43" i="1"/>
  <c r="AE43" i="1"/>
  <c r="AC43" i="1"/>
  <c r="AA43" i="1"/>
  <c r="Y43" i="1"/>
  <c r="V43" i="1"/>
  <c r="S43" i="1"/>
  <c r="P43" i="1"/>
  <c r="N43" i="1"/>
  <c r="BK42" i="1"/>
  <c r="BH42" i="1"/>
  <c r="BB42" i="1"/>
  <c r="AP42" i="1"/>
  <c r="AE42" i="1"/>
  <c r="AC42" i="1"/>
  <c r="AA42" i="1"/>
  <c r="Y42" i="1"/>
  <c r="V42" i="1"/>
  <c r="S42" i="1"/>
  <c r="P42" i="1"/>
  <c r="N42" i="1"/>
  <c r="BK41" i="1"/>
  <c r="BH41" i="1"/>
  <c r="BE41" i="1"/>
  <c r="BB41" i="1"/>
  <c r="AZ41" i="1"/>
  <c r="AX41" i="1"/>
  <c r="AV41" i="1"/>
  <c r="AP41" i="1"/>
  <c r="AE41" i="1"/>
  <c r="AC41" i="1"/>
  <c r="AA41" i="1"/>
  <c r="Y41" i="1"/>
  <c r="V41" i="1"/>
  <c r="S41" i="1"/>
  <c r="P41" i="1"/>
  <c r="N41" i="1"/>
  <c r="BK40" i="1"/>
  <c r="BH40" i="1"/>
  <c r="BE40" i="1"/>
  <c r="BB40" i="1"/>
  <c r="AV40" i="1"/>
  <c r="AS40" i="1"/>
  <c r="AP40" i="1"/>
  <c r="AE40" i="1"/>
  <c r="AC40" i="1"/>
  <c r="AA40" i="1"/>
  <c r="Y40" i="1"/>
  <c r="V40" i="1"/>
  <c r="S40" i="1"/>
  <c r="P40" i="1"/>
  <c r="N40" i="1"/>
  <c r="BK39" i="1"/>
  <c r="BH39" i="1"/>
  <c r="BB39" i="1"/>
  <c r="AX39" i="1"/>
  <c r="AP39" i="1"/>
  <c r="AE39" i="1"/>
  <c r="AC39" i="1"/>
  <c r="AA39" i="1"/>
  <c r="Y39" i="1"/>
  <c r="V39" i="1"/>
  <c r="S39" i="1"/>
  <c r="P39" i="1"/>
  <c r="N39" i="1"/>
  <c r="BK38" i="1"/>
  <c r="BH38" i="1"/>
  <c r="BE38" i="1"/>
  <c r="BB38" i="1"/>
  <c r="AS38" i="1"/>
  <c r="AP38" i="1"/>
  <c r="AJ38" i="1"/>
  <c r="AE38" i="1"/>
  <c r="AC38" i="1"/>
  <c r="AA38" i="1"/>
  <c r="Y38" i="1"/>
  <c r="V38" i="1"/>
  <c r="P38" i="1"/>
  <c r="N38" i="1"/>
  <c r="BK37" i="1"/>
  <c r="BH37" i="1"/>
  <c r="BE37" i="1"/>
  <c r="BB37" i="1"/>
  <c r="AS37" i="1"/>
  <c r="AP37" i="1"/>
  <c r="AE37" i="1"/>
  <c r="AC37" i="1"/>
  <c r="AA37" i="1"/>
  <c r="Y37" i="1"/>
  <c r="V37" i="1"/>
  <c r="S37" i="1"/>
  <c r="P37" i="1"/>
  <c r="N37" i="1"/>
  <c r="BK36" i="1"/>
  <c r="BH36" i="1"/>
  <c r="BB36" i="1"/>
  <c r="AP36" i="1"/>
  <c r="AE36" i="1"/>
  <c r="AC36" i="1"/>
  <c r="AA36" i="1"/>
  <c r="Y36" i="1"/>
  <c r="V36" i="1"/>
  <c r="S36" i="1"/>
  <c r="P36" i="1"/>
  <c r="N36" i="1"/>
  <c r="BK35" i="1"/>
  <c r="BH35" i="1"/>
  <c r="BE35" i="1"/>
  <c r="BB35" i="1"/>
  <c r="AS35" i="1"/>
  <c r="AP35" i="1"/>
  <c r="AE35" i="1"/>
  <c r="AC35" i="1"/>
  <c r="AA35" i="1"/>
  <c r="Y35" i="1"/>
  <c r="V35" i="1"/>
  <c r="S35" i="1"/>
  <c r="P35" i="1"/>
  <c r="N35" i="1"/>
  <c r="BK34" i="1"/>
  <c r="BH34" i="1"/>
  <c r="BB34" i="1"/>
  <c r="AP34" i="1"/>
  <c r="AM34" i="1"/>
  <c r="AE34" i="1"/>
  <c r="AC34" i="1"/>
  <c r="AA34" i="1"/>
  <c r="Y34" i="1"/>
  <c r="V34" i="1"/>
  <c r="S34" i="1"/>
  <c r="P34" i="1"/>
  <c r="N34" i="1"/>
  <c r="BK33" i="1"/>
  <c r="BH33" i="1"/>
  <c r="BE33" i="1"/>
  <c r="BB33" i="1"/>
  <c r="AX33" i="1"/>
  <c r="AP33" i="1"/>
  <c r="AE33" i="1"/>
  <c r="AC33" i="1"/>
  <c r="AA33" i="1"/>
  <c r="Y33" i="1"/>
  <c r="V33" i="1"/>
  <c r="S33" i="1"/>
  <c r="P33" i="1"/>
  <c r="N33" i="1"/>
  <c r="BK32" i="1"/>
  <c r="BH32" i="1"/>
  <c r="BE32" i="1"/>
  <c r="BB32" i="1"/>
  <c r="AS32" i="1"/>
  <c r="AP32" i="1"/>
  <c r="AE32" i="1"/>
  <c r="AC32" i="1"/>
  <c r="AA32" i="1"/>
  <c r="Y32" i="1"/>
  <c r="V32" i="1"/>
  <c r="S32" i="1"/>
  <c r="P32" i="1"/>
  <c r="N32" i="1"/>
  <c r="BK31" i="1"/>
  <c r="BH31" i="1"/>
  <c r="BB31" i="1"/>
  <c r="AX31" i="1"/>
  <c r="AV31" i="1"/>
  <c r="AP31" i="1"/>
  <c r="AE31" i="1"/>
  <c r="AC31" i="1"/>
  <c r="AA31" i="1"/>
  <c r="Y31" i="1"/>
  <c r="V31" i="1"/>
  <c r="S31" i="1"/>
  <c r="P31" i="1"/>
  <c r="N31" i="1"/>
  <c r="BK30" i="1"/>
  <c r="BH30" i="1"/>
  <c r="BE30" i="1"/>
  <c r="BB30" i="1"/>
  <c r="AV30" i="1"/>
  <c r="AS30" i="1"/>
  <c r="AP30" i="1"/>
  <c r="AJ30" i="1"/>
  <c r="AG30" i="1"/>
  <c r="AE30" i="1"/>
  <c r="AC30" i="1"/>
  <c r="AA30" i="1"/>
  <c r="Y30" i="1"/>
  <c r="V30" i="1"/>
  <c r="P30" i="1"/>
  <c r="N30" i="1"/>
  <c r="BK29" i="1"/>
  <c r="BH29" i="1"/>
  <c r="BE29" i="1"/>
  <c r="BB29" i="1"/>
  <c r="AV29" i="1"/>
  <c r="AS29" i="1"/>
  <c r="AP29" i="1"/>
  <c r="AE29" i="1"/>
  <c r="AC29" i="1"/>
  <c r="AA29" i="1"/>
  <c r="Y29" i="1"/>
  <c r="V29" i="1"/>
  <c r="S29" i="1"/>
  <c r="P29" i="1"/>
  <c r="N29" i="1"/>
  <c r="BK28" i="1"/>
  <c r="BH28" i="1"/>
  <c r="BB28" i="1"/>
  <c r="AP28" i="1"/>
  <c r="AE28" i="1"/>
  <c r="AC28" i="1"/>
  <c r="AA28" i="1"/>
  <c r="Y28" i="1"/>
  <c r="V28" i="1"/>
  <c r="S28" i="1"/>
  <c r="P28" i="1"/>
  <c r="N28" i="1"/>
  <c r="BK27" i="1"/>
  <c r="BH27" i="1"/>
  <c r="BE27" i="1"/>
  <c r="BB27" i="1"/>
  <c r="AS27" i="1"/>
  <c r="AP27" i="1"/>
  <c r="AE27" i="1"/>
  <c r="AC27" i="1"/>
  <c r="AA27" i="1"/>
  <c r="Y27" i="1"/>
  <c r="V27" i="1"/>
  <c r="S27" i="1"/>
  <c r="P27" i="1"/>
  <c r="N27" i="1"/>
  <c r="BK26" i="1"/>
  <c r="BH26" i="1"/>
  <c r="BB26" i="1"/>
  <c r="AP26" i="1"/>
  <c r="AE26" i="1"/>
  <c r="AC26" i="1"/>
  <c r="AA26" i="1"/>
  <c r="Y26" i="1"/>
  <c r="V26" i="1"/>
  <c r="S26" i="1"/>
  <c r="P26" i="1"/>
  <c r="N26" i="1"/>
  <c r="BK25" i="1"/>
  <c r="BH25" i="1"/>
  <c r="BE25" i="1"/>
  <c r="BB25" i="1"/>
  <c r="AZ25" i="1"/>
  <c r="AX25" i="1"/>
  <c r="AV25" i="1"/>
  <c r="AP25" i="1"/>
  <c r="AE25" i="1"/>
  <c r="AC25" i="1"/>
  <c r="AA25" i="1"/>
  <c r="Y25" i="1"/>
  <c r="V25" i="1"/>
  <c r="S25" i="1"/>
  <c r="P25" i="1"/>
  <c r="N25" i="1"/>
  <c r="BK24" i="1"/>
  <c r="BH24" i="1"/>
  <c r="BE24" i="1"/>
  <c r="BB24" i="1"/>
  <c r="AV24" i="1"/>
  <c r="AS24" i="1"/>
  <c r="AP24" i="1"/>
  <c r="AE24" i="1"/>
  <c r="AC24" i="1"/>
  <c r="AA24" i="1"/>
  <c r="Y24" i="1"/>
  <c r="V24" i="1"/>
  <c r="S24" i="1"/>
  <c r="P24" i="1"/>
  <c r="N24" i="1"/>
  <c r="BK23" i="1"/>
  <c r="BH23" i="1"/>
  <c r="BB23" i="1"/>
  <c r="AX23" i="1"/>
  <c r="AP23" i="1"/>
  <c r="AE23" i="1"/>
  <c r="AC23" i="1"/>
  <c r="AA23" i="1"/>
  <c r="Y23" i="1"/>
  <c r="V23" i="1"/>
  <c r="S23" i="1"/>
  <c r="P23" i="1"/>
  <c r="N23" i="1"/>
  <c r="BK22" i="1"/>
  <c r="BH22" i="1"/>
  <c r="BE22" i="1"/>
  <c r="BB22" i="1"/>
  <c r="AS22" i="1"/>
  <c r="AP22" i="1"/>
  <c r="AJ22" i="1"/>
  <c r="AE22" i="1"/>
  <c r="AC22" i="1"/>
  <c r="AA22" i="1"/>
  <c r="Y22" i="1"/>
  <c r="V22" i="1"/>
  <c r="P22" i="1"/>
  <c r="N22" i="1"/>
  <c r="BK21" i="1"/>
  <c r="BH21" i="1"/>
  <c r="BE21" i="1"/>
  <c r="BB21" i="1"/>
  <c r="AS21" i="1"/>
  <c r="AP21" i="1"/>
  <c r="AE21" i="1"/>
  <c r="AC21" i="1"/>
  <c r="AA21" i="1"/>
  <c r="Y21" i="1"/>
  <c r="V21" i="1"/>
  <c r="S21" i="1"/>
  <c r="P21" i="1"/>
  <c r="N21" i="1"/>
  <c r="BK20" i="1"/>
  <c r="BH20" i="1"/>
  <c r="BB20" i="1"/>
  <c r="AP20" i="1"/>
  <c r="AE20" i="1"/>
  <c r="AC20" i="1"/>
  <c r="AA20" i="1"/>
  <c r="Y20" i="1"/>
  <c r="V20" i="1"/>
  <c r="S20" i="1"/>
  <c r="P20" i="1"/>
  <c r="N20" i="1"/>
  <c r="BK19" i="1"/>
  <c r="BH19" i="1"/>
  <c r="BE19" i="1"/>
  <c r="BB19" i="1"/>
  <c r="AS19" i="1"/>
  <c r="AP19" i="1"/>
  <c r="AE19" i="1"/>
  <c r="AC19" i="1"/>
  <c r="AA19" i="1"/>
  <c r="Y19" i="1"/>
  <c r="V19" i="1"/>
  <c r="S19" i="1"/>
  <c r="P19" i="1"/>
  <c r="N19" i="1"/>
  <c r="BK18" i="1"/>
  <c r="BH18" i="1"/>
  <c r="BB18" i="1"/>
  <c r="AP18" i="1"/>
  <c r="AM18" i="1"/>
  <c r="AE18" i="1"/>
  <c r="AC18" i="1"/>
  <c r="AA18" i="1"/>
  <c r="Y18" i="1"/>
  <c r="V18" i="1"/>
  <c r="S18" i="1"/>
  <c r="P18" i="1"/>
  <c r="N18" i="1"/>
  <c r="BK17" i="1"/>
  <c r="BH17" i="1"/>
  <c r="BE17" i="1"/>
  <c r="BB17" i="1"/>
  <c r="AX17" i="1"/>
  <c r="AP17" i="1"/>
  <c r="AE17" i="1"/>
  <c r="AC17" i="1"/>
  <c r="AA17" i="1"/>
  <c r="Y17" i="1"/>
  <c r="V17" i="1"/>
  <c r="S17" i="1"/>
  <c r="P17" i="1"/>
  <c r="N17" i="1"/>
  <c r="BK16" i="1"/>
  <c r="BH16" i="1"/>
  <c r="BE16" i="1"/>
  <c r="BB16" i="1"/>
  <c r="AS16" i="1"/>
  <c r="AP16" i="1"/>
  <c r="AE16" i="1"/>
  <c r="AC16" i="1"/>
  <c r="AA16" i="1"/>
  <c r="Y16" i="1"/>
  <c r="V16" i="1"/>
  <c r="S16" i="1"/>
  <c r="P16" i="1"/>
  <c r="N16" i="1"/>
  <c r="BK15" i="1"/>
  <c r="BH15" i="1"/>
  <c r="BB15" i="1"/>
  <c r="AX15" i="1"/>
  <c r="AV15" i="1"/>
  <c r="AP15" i="1"/>
  <c r="AE15" i="1"/>
  <c r="AC15" i="1"/>
  <c r="AA15" i="1"/>
  <c r="Y15" i="1"/>
  <c r="V15" i="1"/>
  <c r="S15" i="1"/>
  <c r="P15" i="1"/>
  <c r="N15" i="1"/>
  <c r="BK14" i="1"/>
  <c r="BH14" i="1"/>
  <c r="BE14" i="1"/>
  <c r="BB14" i="1"/>
  <c r="AV14" i="1"/>
  <c r="AS14" i="1"/>
  <c r="AP14" i="1"/>
  <c r="AJ14" i="1"/>
  <c r="AG14" i="1"/>
  <c r="AE14" i="1"/>
  <c r="AC14" i="1"/>
  <c r="AA14" i="1"/>
  <c r="Y14" i="1"/>
  <c r="V14" i="1"/>
  <c r="P14" i="1"/>
  <c r="N14" i="1"/>
  <c r="BK13" i="1"/>
  <c r="BH13" i="1"/>
  <c r="BE13" i="1"/>
  <c r="BB13" i="1"/>
  <c r="AV13" i="1"/>
  <c r="AS13" i="1"/>
  <c r="AP13" i="1"/>
  <c r="AE13" i="1"/>
  <c r="AC13" i="1"/>
  <c r="AA13" i="1"/>
  <c r="Y13" i="1"/>
  <c r="V13" i="1"/>
  <c r="S13" i="1"/>
  <c r="P13" i="1"/>
  <c r="N13" i="1"/>
  <c r="BK12" i="1"/>
  <c r="BH12" i="1"/>
  <c r="BB12" i="1"/>
  <c r="AP12" i="1"/>
  <c r="AE12" i="1"/>
  <c r="AC12" i="1"/>
  <c r="AA12" i="1"/>
  <c r="Y12" i="1"/>
  <c r="V12" i="1"/>
  <c r="S12" i="1"/>
  <c r="P12" i="1"/>
  <c r="N12" i="1"/>
  <c r="BK11" i="1"/>
  <c r="BH11" i="1"/>
  <c r="BE11" i="1"/>
  <c r="BB11" i="1"/>
  <c r="AS11" i="1"/>
  <c r="AP11" i="1"/>
  <c r="AE11" i="1"/>
  <c r="AC11" i="1"/>
  <c r="AA11" i="1"/>
  <c r="Y11" i="1"/>
  <c r="V11" i="1"/>
  <c r="S11" i="1"/>
  <c r="P11" i="1"/>
  <c r="N11" i="1"/>
  <c r="BK10" i="1"/>
  <c r="BH10" i="1"/>
  <c r="BB10" i="1"/>
  <c r="AP10" i="1"/>
  <c r="AE10" i="1"/>
  <c r="AC10" i="1"/>
  <c r="AA10" i="1"/>
  <c r="Y10" i="1"/>
  <c r="V10" i="1"/>
  <c r="S10" i="1"/>
  <c r="P10" i="1"/>
  <c r="N10" i="1"/>
  <c r="BK9" i="1"/>
  <c r="BH9" i="1"/>
  <c r="BE9" i="1"/>
  <c r="BB9" i="1"/>
  <c r="AZ9" i="1"/>
  <c r="AX9" i="1"/>
  <c r="AV9" i="1"/>
  <c r="AP9" i="1"/>
  <c r="AE9" i="1"/>
  <c r="AC9" i="1"/>
  <c r="AA9" i="1"/>
  <c r="Y9" i="1"/>
  <c r="V9" i="1"/>
  <c r="S9" i="1"/>
  <c r="P9" i="1"/>
  <c r="N9" i="1"/>
  <c r="BK8" i="1"/>
  <c r="BH8" i="1"/>
  <c r="BE8" i="1"/>
  <c r="BB8" i="1"/>
  <c r="AV8" i="1"/>
  <c r="AS8" i="1"/>
  <c r="AP8" i="1"/>
  <c r="AE8" i="1"/>
  <c r="AC8" i="1"/>
  <c r="AA8" i="1"/>
  <c r="Y8" i="1"/>
  <c r="V8" i="1"/>
  <c r="S8" i="1"/>
  <c r="P8" i="1"/>
  <c r="N8" i="1"/>
  <c r="BK7" i="1"/>
  <c r="BH7" i="1"/>
  <c r="BB7" i="1"/>
  <c r="AX7" i="1"/>
  <c r="AP7" i="1"/>
  <c r="AE7" i="1"/>
  <c r="AC7" i="1"/>
  <c r="AA7" i="1"/>
  <c r="Y7" i="1"/>
  <c r="V7" i="1"/>
  <c r="S7" i="1"/>
  <c r="P7" i="1"/>
  <c r="N7" i="1"/>
  <c r="BK6" i="1"/>
  <c r="BH6" i="1"/>
  <c r="BE6" i="1"/>
  <c r="BB6" i="1"/>
  <c r="AS6" i="1"/>
  <c r="AP6" i="1"/>
  <c r="AM6" i="1"/>
  <c r="AE6" i="1"/>
  <c r="AC6" i="1"/>
  <c r="AA6" i="1"/>
  <c r="Y6" i="1"/>
  <c r="V6" i="1"/>
  <c r="S6" i="1"/>
  <c r="P6" i="1"/>
  <c r="N6" i="1"/>
  <c r="BK5" i="1"/>
  <c r="BH5" i="1"/>
  <c r="BE5" i="1"/>
  <c r="BB5" i="1"/>
  <c r="AZ5" i="1"/>
  <c r="AS5" i="1"/>
  <c r="AP5" i="1"/>
  <c r="AE5" i="1"/>
  <c r="AC5" i="1"/>
  <c r="AA5" i="1"/>
  <c r="Y5" i="1"/>
  <c r="V5" i="1"/>
  <c r="S5" i="1"/>
  <c r="P5" i="1"/>
  <c r="N5" i="1"/>
  <c r="BK4" i="1"/>
  <c r="BH4" i="1"/>
  <c r="BE4" i="1"/>
  <c r="BB4" i="1"/>
  <c r="AZ4" i="1"/>
  <c r="AS4" i="1"/>
  <c r="AP4" i="1"/>
  <c r="AE4" i="1"/>
  <c r="AC4" i="1"/>
  <c r="AA4" i="1"/>
  <c r="Y4" i="1"/>
  <c r="V4" i="1"/>
  <c r="S4" i="1"/>
  <c r="P4" i="1"/>
  <c r="N4" i="1"/>
  <c r="AM5" i="1" l="1"/>
  <c r="AG6" i="1"/>
  <c r="AV6" i="1"/>
  <c r="AV16" i="1"/>
  <c r="AZ17" i="1"/>
  <c r="AV23" i="1"/>
  <c r="AM26" i="1"/>
  <c r="AV33" i="1"/>
  <c r="AV37" i="1"/>
  <c r="AG38" i="1"/>
  <c r="AV38" i="1"/>
  <c r="AV47" i="1"/>
  <c r="AV7" i="1"/>
  <c r="AM10" i="1"/>
  <c r="AV17" i="1"/>
  <c r="AV21" i="1"/>
  <c r="AG22" i="1"/>
  <c r="AV22" i="1"/>
  <c r="AV32" i="1"/>
  <c r="AZ33" i="1"/>
  <c r="AV39" i="1"/>
  <c r="AG9" i="1"/>
  <c r="AV12" i="1"/>
  <c r="AG15" i="1"/>
  <c r="AG25" i="1"/>
  <c r="AV35" i="1"/>
  <c r="AG37" i="1"/>
  <c r="AG41" i="1"/>
  <c r="AV43" i="1"/>
  <c r="AV44" i="1"/>
  <c r="AG47" i="1"/>
  <c r="AG4" i="1"/>
  <c r="AV4" i="1"/>
  <c r="AX5" i="1"/>
  <c r="AJ9" i="1"/>
  <c r="AV10" i="1"/>
  <c r="AG11" i="1"/>
  <c r="AG12" i="1"/>
  <c r="AJ15" i="1"/>
  <c r="AJ17" i="1"/>
  <c r="AV18" i="1"/>
  <c r="AG19" i="1"/>
  <c r="AG20" i="1"/>
  <c r="AJ23" i="1"/>
  <c r="AJ25" i="1"/>
  <c r="AV26" i="1"/>
  <c r="AG27" i="1"/>
  <c r="AG28" i="1"/>
  <c r="AJ31" i="1"/>
  <c r="AJ33" i="1"/>
  <c r="AV34" i="1"/>
  <c r="AG35" i="1"/>
  <c r="AG36" i="1"/>
  <c r="AJ39" i="1"/>
  <c r="AJ41" i="1"/>
  <c r="AV42" i="1"/>
  <c r="AG43" i="1"/>
  <c r="AG44" i="1"/>
  <c r="AJ47" i="1"/>
  <c r="AG5" i="1"/>
  <c r="AV5" i="1"/>
  <c r="AG7" i="1"/>
  <c r="AG8" i="1"/>
  <c r="AV11" i="1"/>
  <c r="AG13" i="1"/>
  <c r="AG16" i="1"/>
  <c r="AG17" i="1"/>
  <c r="AV19" i="1"/>
  <c r="AV20" i="1"/>
  <c r="AG21" i="1"/>
  <c r="AG23" i="1"/>
  <c r="AG24" i="1"/>
  <c r="AV27" i="1"/>
  <c r="AV28" i="1"/>
  <c r="AG29" i="1"/>
  <c r="AG31" i="1"/>
  <c r="AG32" i="1"/>
  <c r="AG33" i="1"/>
  <c r="AV36" i="1"/>
  <c r="AG39" i="1"/>
  <c r="AG40" i="1"/>
  <c r="AG45" i="1"/>
  <c r="AG48" i="1"/>
  <c r="AJ4" i="1"/>
  <c r="AG10" i="1"/>
  <c r="AJ12" i="1"/>
  <c r="AG18" i="1"/>
  <c r="AJ20" i="1"/>
  <c r="AG26" i="1"/>
  <c r="AJ28" i="1"/>
  <c r="AG34" i="1"/>
  <c r="AJ36" i="1"/>
  <c r="AJ48" i="1"/>
  <c r="AJ45" i="1"/>
  <c r="AJ43" i="1"/>
  <c r="AJ40" i="1"/>
  <c r="AJ37" i="1"/>
  <c r="AJ35" i="1"/>
  <c r="AJ32" i="1"/>
  <c r="AJ29" i="1"/>
  <c r="AJ27" i="1"/>
  <c r="AJ24" i="1"/>
  <c r="AJ21" i="1"/>
  <c r="AJ19" i="1"/>
  <c r="AJ16" i="1"/>
  <c r="AJ13" i="1"/>
  <c r="AJ11" i="1"/>
  <c r="AJ8" i="1"/>
  <c r="AX46" i="1"/>
  <c r="AX45" i="1"/>
  <c r="AX43" i="1"/>
  <c r="AX40" i="1"/>
  <c r="AX38" i="1"/>
  <c r="AX37" i="1"/>
  <c r="AX35" i="1"/>
  <c r="AX32" i="1"/>
  <c r="AX30" i="1"/>
  <c r="AX29" i="1"/>
  <c r="AX27" i="1"/>
  <c r="AX24" i="1"/>
  <c r="AX22" i="1"/>
  <c r="AX21" i="1"/>
  <c r="AX19" i="1"/>
  <c r="AX16" i="1"/>
  <c r="AX14" i="1"/>
  <c r="AX13" i="1"/>
  <c r="AX11" i="1"/>
  <c r="AX8" i="1"/>
  <c r="AX6" i="1"/>
  <c r="AM48" i="1"/>
  <c r="AM46" i="1"/>
  <c r="AM38" i="1"/>
  <c r="AM30" i="1"/>
  <c r="AM22" i="1"/>
  <c r="AM14" i="1"/>
  <c r="AJ5" i="1"/>
  <c r="AJ6" i="1"/>
  <c r="AJ10" i="1"/>
  <c r="AX10" i="1"/>
  <c r="AX12" i="1"/>
  <c r="AZ13" i="1"/>
  <c r="AJ18" i="1"/>
  <c r="AX18" i="1"/>
  <c r="AX20" i="1"/>
  <c r="AZ21" i="1"/>
  <c r="AJ26" i="1"/>
  <c r="AX26" i="1"/>
  <c r="AX28" i="1"/>
  <c r="AZ29" i="1"/>
  <c r="AJ34" i="1"/>
  <c r="AX34" i="1"/>
  <c r="AX36" i="1"/>
  <c r="AZ37" i="1"/>
  <c r="AJ42" i="1"/>
  <c r="AX42" i="1"/>
  <c r="AX44" i="1"/>
  <c r="AZ45" i="1"/>
  <c r="AX48" i="1"/>
  <c r="S46" i="1"/>
  <c r="S38" i="1"/>
  <c r="S30" i="1"/>
  <c r="S22" i="1"/>
  <c r="S14" i="1"/>
  <c r="AS47" i="1"/>
  <c r="AS44" i="1"/>
  <c r="AS42" i="1"/>
  <c r="AS41" i="1"/>
  <c r="AS39" i="1"/>
  <c r="AS36" i="1"/>
  <c r="AS34" i="1"/>
  <c r="AS33" i="1"/>
  <c r="AS31" i="1"/>
  <c r="AS28" i="1"/>
  <c r="AS26" i="1"/>
  <c r="AS25" i="1"/>
  <c r="AS23" i="1"/>
  <c r="AS20" i="1"/>
  <c r="AS18" i="1"/>
  <c r="AS17" i="1"/>
  <c r="AS15" i="1"/>
  <c r="AS12" i="1"/>
  <c r="AS10" i="1"/>
  <c r="AS9" i="1"/>
  <c r="AS7" i="1"/>
  <c r="BE48" i="1"/>
  <c r="BE47" i="1"/>
  <c r="BE44" i="1"/>
  <c r="BE42" i="1"/>
  <c r="BE39" i="1"/>
  <c r="BE36" i="1"/>
  <c r="BE34" i="1"/>
  <c r="BE31" i="1"/>
  <c r="BE28" i="1"/>
  <c r="BE26" i="1"/>
  <c r="BE23" i="1"/>
  <c r="BE20" i="1"/>
  <c r="BE18" i="1"/>
  <c r="BE15" i="1"/>
  <c r="BE12" i="1"/>
  <c r="BE10" i="1"/>
  <c r="BE7" i="1"/>
  <c r="AZ8" i="1"/>
  <c r="AM9" i="1"/>
  <c r="AZ12" i="1"/>
  <c r="AM13" i="1"/>
  <c r="AZ16" i="1"/>
  <c r="AM17" i="1"/>
  <c r="AZ20" i="1"/>
  <c r="AM21" i="1"/>
  <c r="AZ24" i="1"/>
  <c r="AM25" i="1"/>
  <c r="AZ28" i="1"/>
  <c r="AM29" i="1"/>
  <c r="AZ32" i="1"/>
  <c r="AM33" i="1"/>
  <c r="AZ36" i="1"/>
  <c r="AM37" i="1"/>
  <c r="AZ40" i="1"/>
  <c r="AM41" i="1"/>
  <c r="AZ44" i="1"/>
  <c r="AM45" i="1"/>
  <c r="AZ48" i="1"/>
  <c r="AZ6" i="1"/>
  <c r="AZ10" i="1"/>
  <c r="AZ14" i="1"/>
  <c r="AM15" i="1"/>
  <c r="AZ18" i="1"/>
  <c r="AM19" i="1"/>
  <c r="AZ22" i="1"/>
  <c r="AM23" i="1"/>
  <c r="AZ26" i="1"/>
  <c r="AM27" i="1"/>
  <c r="AZ30" i="1"/>
  <c r="AM31" i="1"/>
  <c r="AZ34" i="1"/>
  <c r="AM35" i="1"/>
  <c r="AZ38" i="1"/>
  <c r="AM39" i="1"/>
  <c r="AZ42" i="1"/>
  <c r="AM43" i="1"/>
  <c r="AZ46" i="1"/>
  <c r="AM47" i="1"/>
  <c r="AM7" i="1"/>
  <c r="AM11" i="1"/>
  <c r="AM4" i="1"/>
  <c r="AZ7" i="1"/>
  <c r="AM8" i="1"/>
  <c r="AZ11" i="1"/>
  <c r="AM12" i="1"/>
  <c r="AZ15" i="1"/>
  <c r="AM16" i="1"/>
  <c r="AZ19" i="1"/>
  <c r="AM20" i="1"/>
  <c r="AZ23" i="1"/>
  <c r="AM24" i="1"/>
  <c r="AZ27" i="1"/>
  <c r="AM28" i="1"/>
  <c r="AZ31" i="1"/>
  <c r="AM32" i="1"/>
  <c r="AZ35" i="1"/>
  <c r="AM36" i="1"/>
  <c r="AZ39" i="1"/>
  <c r="AM40" i="1"/>
  <c r="AZ43" i="1"/>
  <c r="AM44" i="1"/>
</calcChain>
</file>

<file path=xl/sharedStrings.xml><?xml version="1.0" encoding="utf-8"?>
<sst xmlns="http://schemas.openxmlformats.org/spreadsheetml/2006/main" count="173" uniqueCount="91">
  <si>
    <t>City</t>
  </si>
  <si>
    <t>Akron</t>
  </si>
  <si>
    <t>Bay Village</t>
  </si>
  <si>
    <t>Beachwood</t>
  </si>
  <si>
    <t>Bedford</t>
  </si>
  <si>
    <t>Bedford Heights</t>
  </si>
  <si>
    <t>Berea</t>
  </si>
  <si>
    <t>Brecksville</t>
  </si>
  <si>
    <t>Broadview Heights</t>
  </si>
  <si>
    <t>Brook Park</t>
  </si>
  <si>
    <t>Brooklyn</t>
  </si>
  <si>
    <t>Canton</t>
  </si>
  <si>
    <t>Cincinnati</t>
  </si>
  <si>
    <t>Cleveland</t>
  </si>
  <si>
    <t>Cleveland Heights</t>
  </si>
  <si>
    <t>Columbus</t>
  </si>
  <si>
    <t>Dayton</t>
  </si>
  <si>
    <t>East Cleveland</t>
  </si>
  <si>
    <t>Euclid</t>
  </si>
  <si>
    <t>Fairview Park</t>
  </si>
  <si>
    <t>Garfield Heights</t>
  </si>
  <si>
    <t>Highland Heights</t>
  </si>
  <si>
    <t>Independence</t>
  </si>
  <si>
    <t>Lakewood</t>
  </si>
  <si>
    <t>Lyndhurst</t>
  </si>
  <si>
    <t>Maple Heights</t>
  </si>
  <si>
    <t>Mayfield Heights</t>
  </si>
  <si>
    <t>Middleburg Heights</t>
  </si>
  <si>
    <t>North Olmsted</t>
  </si>
  <si>
    <t>North Royalton</t>
  </si>
  <si>
    <t>Olmsted Falls</t>
  </si>
  <si>
    <t>Parma</t>
  </si>
  <si>
    <t>Parma Heights</t>
  </si>
  <si>
    <t>Pepper Pike</t>
  </si>
  <si>
    <t>Richmond Heights</t>
  </si>
  <si>
    <t>Rocky River</t>
  </si>
  <si>
    <t>Seven Hills</t>
  </si>
  <si>
    <t>Shaker Heights</t>
  </si>
  <si>
    <t>Solon</t>
  </si>
  <si>
    <t>South Euclid</t>
  </si>
  <si>
    <t>Strongsville</t>
  </si>
  <si>
    <t>Toledo</t>
  </si>
  <si>
    <t>University Heights</t>
  </si>
  <si>
    <t>Warrensville Heights</t>
  </si>
  <si>
    <t>Westlake</t>
  </si>
  <si>
    <t>Youngstown</t>
  </si>
  <si>
    <t>Ohio</t>
  </si>
  <si>
    <t>Population</t>
  </si>
  <si>
    <t>Under Age 18</t>
  </si>
  <si>
    <t>Age 18-64</t>
  </si>
  <si>
    <t>Age 65+</t>
  </si>
  <si>
    <t>White</t>
  </si>
  <si>
    <t>African American</t>
  </si>
  <si>
    <t>Asian/Pacific Islander</t>
  </si>
  <si>
    <t>Other/Multiple</t>
  </si>
  <si>
    <t>Hispanic/Latino</t>
  </si>
  <si>
    <t>Disability</t>
  </si>
  <si>
    <t>Labor Force Participation</t>
  </si>
  <si>
    <t>Count</t>
  </si>
  <si>
    <t>%</t>
  </si>
  <si>
    <t>Median Household Income</t>
  </si>
  <si>
    <t>Households w/ Social Security Income (OASDI)</t>
  </si>
  <si>
    <t>Households w/ SNAP Benefits</t>
  </si>
  <si>
    <t>Below Poverty</t>
  </si>
  <si>
    <t>Children Below Poverty</t>
  </si>
  <si>
    <t>Families with Children Below Poverty</t>
  </si>
  <si>
    <t>Seniors Below Poverty</t>
  </si>
  <si>
    <t>Under 50% of Poverty (deep poverty)</t>
  </si>
  <si>
    <t>Less than High School Diploma</t>
  </si>
  <si>
    <t>High School Diploma or GED</t>
  </si>
  <si>
    <t>Some College or associate's degree</t>
  </si>
  <si>
    <t>Bachelor's or Higher</t>
  </si>
  <si>
    <t>Owner-Occupied Unaffordable</t>
  </si>
  <si>
    <t>Renter-Occupied Unaffordable</t>
  </si>
  <si>
    <t>No Health Insurance</t>
  </si>
  <si>
    <t>Medicaid Coverage</t>
  </si>
  <si>
    <t>Low Birth Weight</t>
  </si>
  <si>
    <t>Preterm Birth</t>
  </si>
  <si>
    <t>Rate (per 1,000 Females)</t>
  </si>
  <si>
    <t>Teen Birth</t>
  </si>
  <si>
    <t>$</t>
  </si>
  <si>
    <t>Median</t>
  </si>
  <si>
    <t>(+/-)</t>
  </si>
  <si>
    <t>Race/Ethnicity</t>
  </si>
  <si>
    <t>Employment &amp; Income</t>
  </si>
  <si>
    <t>Poverty</t>
  </si>
  <si>
    <t>Education</t>
  </si>
  <si>
    <t>Housing</t>
  </si>
  <si>
    <t>Health</t>
  </si>
  <si>
    <t>Under 200% Poverty (near poverty)</t>
  </si>
  <si>
    <r>
      <t xml:space="preserve">Sources: </t>
    </r>
    <r>
      <rPr>
        <sz val="10"/>
        <color theme="1"/>
        <rFont val="Calibri"/>
        <family val="2"/>
        <scheme val="minor"/>
      </rPr>
      <t>U.S. Census Bureau 2012-2016 ACS 5-Year Estimates; 2012-2016 Birth Outcomes data are from Ohio Department of Health, compiled by The Center for Community Solutions. Rates are calculated using U.S. Census Bureau population data. Teen birth indicators are left blank in instances where there were fewer than 10 total teen births during the time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</si>
</sst>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B8C8DA"/>
        <bgColor indexed="64"/>
      </patternFill>
    </fill>
    <fill>
      <patternFill patternType="solid">
        <fgColor rgb="FFF3D2D6"/>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Fill="1"/>
    <xf numFmtId="164" fontId="0" fillId="0" borderId="0" xfId="1" applyNumberFormat="1" applyFont="1" applyFill="1"/>
    <xf numFmtId="165" fontId="0" fillId="0" borderId="0" xfId="2" applyNumberFormat="1" applyFont="1" applyFill="1"/>
    <xf numFmtId="0" fontId="0" fillId="0" borderId="0" xfId="0" applyFill="1" applyAlignment="1">
      <alignment horizontal="center"/>
    </xf>
    <xf numFmtId="0" fontId="0" fillId="0" borderId="1" xfId="0" applyFill="1" applyBorder="1" applyAlignment="1">
      <alignment horizontal="center"/>
    </xf>
    <xf numFmtId="164" fontId="0" fillId="0" borderId="1" xfId="1" applyNumberFormat="1" applyFont="1" applyFill="1" applyBorder="1" applyAlignment="1">
      <alignment horizontal="center"/>
    </xf>
    <xf numFmtId="1" fontId="0" fillId="0" borderId="1" xfId="0" applyNumberFormat="1" applyFill="1" applyBorder="1" applyAlignment="1">
      <alignment horizontal="center"/>
    </xf>
    <xf numFmtId="0" fontId="0" fillId="0" borderId="1" xfId="0" applyFill="1" applyBorder="1"/>
    <xf numFmtId="164" fontId="0" fillId="0" borderId="1" xfId="1" applyNumberFormat="1" applyFont="1" applyFill="1" applyBorder="1"/>
    <xf numFmtId="166" fontId="0" fillId="0" borderId="1" xfId="3" applyNumberFormat="1" applyFont="1" applyFill="1" applyBorder="1"/>
    <xf numFmtId="166" fontId="0" fillId="0" borderId="1" xfId="3" applyNumberFormat="1" applyFont="1" applyFill="1" applyBorder="1" applyAlignment="1">
      <alignment horizontal="center"/>
    </xf>
    <xf numFmtId="165" fontId="0" fillId="0" borderId="1" xfId="2" applyNumberFormat="1" applyFont="1" applyFill="1" applyBorder="1"/>
    <xf numFmtId="166" fontId="0" fillId="0" borderId="1" xfId="1" applyNumberFormat="1" applyFont="1" applyFill="1" applyBorder="1"/>
    <xf numFmtId="166" fontId="0" fillId="0" borderId="1" xfId="0" applyNumberFormat="1" applyFill="1" applyBorder="1"/>
    <xf numFmtId="167" fontId="0" fillId="0" borderId="1" xfId="1" applyNumberFormat="1" applyFont="1" applyFill="1" applyBorder="1" applyAlignment="1">
      <alignment horizontal="center"/>
    </xf>
    <xf numFmtId="0" fontId="0" fillId="0" borderId="1" xfId="1" applyNumberFormat="1" applyFont="1" applyFill="1" applyBorder="1" applyAlignment="1">
      <alignment horizontal="center"/>
    </xf>
    <xf numFmtId="10" fontId="0" fillId="0" borderId="1" xfId="0" applyNumberFormat="1" applyFill="1" applyBorder="1"/>
    <xf numFmtId="0" fontId="2" fillId="0" borderId="1" xfId="0" applyFont="1" applyFill="1" applyBorder="1" applyAlignment="1">
      <alignment horizontal="center"/>
    </xf>
    <xf numFmtId="0" fontId="2" fillId="0" borderId="0" xfId="0" applyFont="1" applyFill="1" applyAlignment="1">
      <alignment horizontal="center"/>
    </xf>
    <xf numFmtId="0" fontId="2" fillId="4" borderId="1" xfId="0" applyFont="1" applyFill="1" applyBorder="1" applyAlignment="1">
      <alignment horizontal="center"/>
    </xf>
    <xf numFmtId="0" fontId="2" fillId="4" borderId="1" xfId="0" applyFont="1" applyFill="1" applyBorder="1"/>
    <xf numFmtId="0" fontId="2" fillId="4" borderId="0" xfId="0" applyFont="1" applyFill="1"/>
    <xf numFmtId="0" fontId="2" fillId="0" borderId="0" xfId="0" applyFont="1" applyFill="1"/>
    <xf numFmtId="0" fontId="2" fillId="4" borderId="4" xfId="0" applyFont="1" applyFill="1" applyBorder="1" applyAlignment="1">
      <alignment horizontal="center"/>
    </xf>
    <xf numFmtId="0" fontId="0" fillId="3" borderId="4" xfId="0" applyFill="1" applyBorder="1" applyAlignment="1">
      <alignment horizontal="center" wrapText="1"/>
    </xf>
    <xf numFmtId="0" fontId="0" fillId="2" borderId="4" xfId="0" applyFill="1" applyBorder="1" applyAlignment="1">
      <alignment horizontal="center" wrapText="1"/>
    </xf>
    <xf numFmtId="0" fontId="0" fillId="3" borderId="4" xfId="0" applyFill="1" applyBorder="1" applyAlignment="1">
      <alignment horizontal="center" wrapText="1"/>
    </xf>
    <xf numFmtId="0" fontId="2" fillId="4" borderId="5" xfId="0" applyFont="1" applyFill="1" applyBorder="1"/>
    <xf numFmtId="164" fontId="0" fillId="0" borderId="5" xfId="1" applyNumberFormat="1" applyFont="1" applyFill="1" applyBorder="1"/>
    <xf numFmtId="166" fontId="0" fillId="0" borderId="5" xfId="3" applyNumberFormat="1" applyFont="1" applyFill="1" applyBorder="1"/>
    <xf numFmtId="166" fontId="0" fillId="0" borderId="5" xfId="3" applyNumberFormat="1" applyFont="1" applyFill="1" applyBorder="1" applyAlignment="1">
      <alignment horizontal="center"/>
    </xf>
    <xf numFmtId="165" fontId="0" fillId="0" borderId="5" xfId="2" applyNumberFormat="1" applyFont="1" applyFill="1" applyBorder="1"/>
    <xf numFmtId="166" fontId="0" fillId="0" borderId="5" xfId="1" applyNumberFormat="1" applyFont="1" applyFill="1" applyBorder="1"/>
    <xf numFmtId="166" fontId="0" fillId="0" borderId="5" xfId="0" applyNumberFormat="1" applyFill="1" applyBorder="1"/>
    <xf numFmtId="167" fontId="0" fillId="0" borderId="5" xfId="1" applyNumberFormat="1" applyFont="1" applyFill="1" applyBorder="1" applyAlignment="1">
      <alignment horizontal="center"/>
    </xf>
    <xf numFmtId="164" fontId="2" fillId="2" borderId="1" xfId="1" applyNumberFormat="1" applyFont="1" applyFill="1" applyBorder="1" applyAlignment="1">
      <alignment horizontal="center"/>
    </xf>
    <xf numFmtId="164" fontId="0" fillId="2" borderId="1" xfId="1" applyNumberFormat="1" applyFont="1" applyFill="1" applyBorder="1" applyAlignment="1">
      <alignment horizontal="center"/>
    </xf>
    <xf numFmtId="0" fontId="0" fillId="2" borderId="1" xfId="0"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164" fontId="0" fillId="3" borderId="4" xfId="1" applyNumberFormat="1" applyFont="1" applyFill="1" applyBorder="1" applyAlignment="1">
      <alignment horizontal="center" wrapText="1"/>
    </xf>
    <xf numFmtId="165" fontId="0" fillId="3" borderId="1" xfId="2"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1" xfId="0" applyFont="1" applyFill="1" applyBorder="1" applyAlignment="1">
      <alignment horizontal="center"/>
    </xf>
    <xf numFmtId="164" fontId="0" fillId="2" borderId="4" xfId="1" applyNumberFormat="1" applyFont="1" applyFill="1" applyBorder="1" applyAlignment="1">
      <alignment horizontal="center"/>
    </xf>
    <xf numFmtId="0" fontId="0" fillId="2" borderId="4" xfId="0" applyFill="1" applyBorder="1" applyAlignment="1">
      <alignment horizontal="center" wrapText="1"/>
    </xf>
    <xf numFmtId="0" fontId="2" fillId="2" borderId="4" xfId="0" applyFont="1"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xf numFmtId="164" fontId="0" fillId="0" borderId="0" xfId="1" applyNumberFormat="1" applyFont="1" applyFill="1" applyAlignment="1">
      <alignment wrapText="1"/>
    </xf>
    <xf numFmtId="0" fontId="3"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B8C8DA"/>
      <color rgb="FFF3D2D6"/>
      <color rgb="FFE7A6AD"/>
      <color rgb="FF94A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9"/>
  <sheetViews>
    <sheetView tabSelected="1" workbookViewId="0">
      <pane xSplit="1" ySplit="3" topLeftCell="B34" activePane="bottomRight" state="frozen"/>
      <selection pane="topRight" activeCell="C1" sqref="C1"/>
      <selection pane="bottomLeft" activeCell="A2" sqref="A2"/>
      <selection pane="bottomRight" activeCell="D12" sqref="D12"/>
    </sheetView>
  </sheetViews>
  <sheetFormatPr defaultRowHeight="15" x14ac:dyDescent="0.25"/>
  <cols>
    <col min="1" max="1" width="19.7109375" style="23" bestFit="1" customWidth="1"/>
    <col min="2" max="2" width="18" style="2" bestFit="1" customWidth="1"/>
    <col min="3" max="3" width="13.42578125" style="1" customWidth="1"/>
    <col min="4" max="4" width="11" style="1" customWidth="1"/>
    <col min="5" max="6" width="9.140625" style="1"/>
    <col min="7" max="7" width="16.28515625" style="1" bestFit="1" customWidth="1"/>
    <col min="8" max="8" width="20.28515625" style="1" bestFit="1" customWidth="1"/>
    <col min="9" max="9" width="15.28515625" style="1" customWidth="1"/>
    <col min="10" max="10" width="15.42578125" style="1" customWidth="1"/>
    <col min="11" max="11" width="11.5703125" style="1" customWidth="1"/>
    <col min="12" max="12" width="12.140625" style="1" customWidth="1"/>
    <col min="13" max="13" width="10" style="1" customWidth="1"/>
    <col min="14" max="14" width="9.5703125" style="1" bestFit="1" customWidth="1"/>
    <col min="15" max="15" width="21.28515625" style="3" customWidth="1"/>
    <col min="16" max="16" width="9.5703125" style="3" bestFit="1" customWidth="1"/>
    <col min="17" max="17" width="17.85546875" style="2" customWidth="1"/>
    <col min="18" max="18" width="11.5703125" style="1" customWidth="1"/>
    <col min="19" max="19" width="9.5703125" style="3" bestFit="1" customWidth="1"/>
    <col min="20" max="20" width="10.5703125" style="2" bestFit="1" customWidth="1"/>
    <col min="21" max="21" width="9.140625" style="1"/>
    <col min="22" max="22" width="9.5703125" style="3" bestFit="1" customWidth="1"/>
    <col min="23" max="23" width="11.5703125" style="2" bestFit="1" customWidth="1"/>
    <col min="24" max="24" width="9.140625" style="1"/>
    <col min="25" max="25" width="9.5703125" style="3" bestFit="1" customWidth="1"/>
    <col min="26" max="26" width="14.140625" style="1" customWidth="1"/>
    <col min="27" max="27" width="9.5703125" style="3" bestFit="1" customWidth="1"/>
    <col min="28" max="28" width="23.5703125" style="1" customWidth="1"/>
    <col min="29" max="29" width="9.5703125" style="3" bestFit="1" customWidth="1"/>
    <col min="30" max="30" width="15.5703125" style="1" customWidth="1"/>
    <col min="31" max="31" width="9.5703125" style="3" bestFit="1" customWidth="1"/>
    <col min="32" max="32" width="20.42578125" style="1" customWidth="1"/>
    <col min="33" max="33" width="9.5703125" style="3" bestFit="1" customWidth="1"/>
    <col min="34" max="34" width="11.5703125" style="2" bestFit="1" customWidth="1"/>
    <col min="35" max="35" width="9.140625" style="1"/>
    <col min="36" max="36" width="9.5703125" style="3" bestFit="1" customWidth="1"/>
    <col min="37" max="37" width="10.5703125" style="1" bestFit="1" customWidth="1"/>
    <col min="38" max="38" width="9.140625" style="1"/>
    <col min="39" max="39" width="9.5703125" style="3" bestFit="1" customWidth="1"/>
    <col min="40" max="40" width="11.5703125" style="2" bestFit="1" customWidth="1"/>
    <col min="41" max="41" width="9.140625" style="1"/>
    <col min="42" max="42" width="9.5703125" style="3" bestFit="1" customWidth="1"/>
    <col min="43" max="43" width="11.5703125" style="2" bestFit="1" customWidth="1"/>
    <col min="44" max="44" width="9.140625" style="1"/>
    <col min="45" max="45" width="9.5703125" style="3" bestFit="1" customWidth="1"/>
    <col min="46" max="46" width="11.5703125" style="2" bestFit="1" customWidth="1"/>
    <col min="47" max="47" width="9.140625" style="1"/>
    <col min="48" max="48" width="9.5703125" style="3" bestFit="1" customWidth="1"/>
    <col min="49" max="49" width="19.85546875" style="1" customWidth="1"/>
    <col min="50" max="50" width="9.5703125" style="3" bestFit="1" customWidth="1"/>
    <col min="51" max="51" width="17.42578125" style="1" customWidth="1"/>
    <col min="52" max="52" width="9.5703125" style="3" bestFit="1" customWidth="1"/>
    <col min="53" max="53" width="18.28515625" style="1" customWidth="1"/>
    <col min="54" max="54" width="9.5703125" style="3" bestFit="1" customWidth="1"/>
    <col min="55" max="55" width="18.85546875" style="1" customWidth="1"/>
    <col min="56" max="56" width="9.140625" style="1"/>
    <col min="57" max="57" width="9.5703125" style="3" bestFit="1" customWidth="1"/>
    <col min="58" max="59" width="9.140625" style="1"/>
    <col min="60" max="60" width="9.5703125" style="3" bestFit="1" customWidth="1"/>
    <col min="61" max="62" width="9.140625" style="1"/>
    <col min="63" max="63" width="9.5703125" style="3" bestFit="1" customWidth="1"/>
    <col min="64" max="64" width="9.140625" style="1"/>
    <col min="65" max="65" width="23.140625" style="4" bestFit="1" customWidth="1"/>
    <col min="66" max="66" width="9.5703125" style="3" bestFit="1" customWidth="1"/>
    <col min="67" max="16384" width="9.140625" style="1"/>
  </cols>
  <sheetData>
    <row r="1" spans="1:66" s="19" customFormat="1" ht="18" customHeight="1" x14ac:dyDescent="0.25">
      <c r="A1" s="18"/>
      <c r="B1" s="36" t="s">
        <v>47</v>
      </c>
      <c r="C1" s="36"/>
      <c r="D1" s="36"/>
      <c r="E1" s="36"/>
      <c r="F1" s="39" t="s">
        <v>83</v>
      </c>
      <c r="G1" s="39"/>
      <c r="H1" s="39"/>
      <c r="I1" s="39"/>
      <c r="J1" s="39"/>
      <c r="K1" s="48" t="s">
        <v>56</v>
      </c>
      <c r="L1" s="39" t="s">
        <v>84</v>
      </c>
      <c r="M1" s="39"/>
      <c r="N1" s="39"/>
      <c r="O1" s="39"/>
      <c r="P1" s="39"/>
      <c r="Q1" s="39"/>
      <c r="R1" s="39"/>
      <c r="S1" s="39"/>
      <c r="T1" s="39"/>
      <c r="U1" s="39"/>
      <c r="V1" s="39"/>
      <c r="W1" s="36" t="s">
        <v>85</v>
      </c>
      <c r="X1" s="36"/>
      <c r="Y1" s="36"/>
      <c r="Z1" s="36"/>
      <c r="AA1" s="36"/>
      <c r="AB1" s="36"/>
      <c r="AC1" s="36"/>
      <c r="AD1" s="36"/>
      <c r="AE1" s="36"/>
      <c r="AF1" s="36"/>
      <c r="AG1" s="36"/>
      <c r="AH1" s="36"/>
      <c r="AI1" s="36"/>
      <c r="AJ1" s="36"/>
      <c r="AK1" s="39" t="s">
        <v>86</v>
      </c>
      <c r="AL1" s="39"/>
      <c r="AM1" s="39"/>
      <c r="AN1" s="39"/>
      <c r="AO1" s="39"/>
      <c r="AP1" s="39"/>
      <c r="AQ1" s="39"/>
      <c r="AR1" s="39"/>
      <c r="AS1" s="39"/>
      <c r="AT1" s="39"/>
      <c r="AU1" s="39"/>
      <c r="AV1" s="39"/>
      <c r="AW1" s="45" t="s">
        <v>87</v>
      </c>
      <c r="AX1" s="45"/>
      <c r="AY1" s="45"/>
      <c r="AZ1" s="45"/>
      <c r="BA1" s="39" t="s">
        <v>88</v>
      </c>
      <c r="BB1" s="39"/>
      <c r="BC1" s="39"/>
      <c r="BD1" s="39"/>
      <c r="BE1" s="39"/>
      <c r="BF1" s="39"/>
      <c r="BG1" s="39"/>
      <c r="BH1" s="39"/>
      <c r="BI1" s="39"/>
      <c r="BJ1" s="39"/>
      <c r="BK1" s="39"/>
      <c r="BL1" s="39"/>
      <c r="BM1" s="39"/>
      <c r="BN1" s="39"/>
    </row>
    <row r="2" spans="1:66" s="4" customFormat="1" ht="90" customHeight="1" x14ac:dyDescent="0.25">
      <c r="A2" s="24"/>
      <c r="B2" s="26" t="s">
        <v>47</v>
      </c>
      <c r="C2" s="26" t="s">
        <v>48</v>
      </c>
      <c r="D2" s="26" t="s">
        <v>49</v>
      </c>
      <c r="E2" s="26" t="s">
        <v>50</v>
      </c>
      <c r="F2" s="27" t="s">
        <v>51</v>
      </c>
      <c r="G2" s="27" t="s">
        <v>52</v>
      </c>
      <c r="H2" s="27" t="s">
        <v>53</v>
      </c>
      <c r="I2" s="27" t="s">
        <v>54</v>
      </c>
      <c r="J2" s="27" t="s">
        <v>55</v>
      </c>
      <c r="K2" s="26" t="s">
        <v>56</v>
      </c>
      <c r="L2" s="41" t="s">
        <v>57</v>
      </c>
      <c r="M2" s="41"/>
      <c r="N2" s="27" t="s">
        <v>81</v>
      </c>
      <c r="O2" s="27" t="s">
        <v>60</v>
      </c>
      <c r="P2" s="27" t="s">
        <v>81</v>
      </c>
      <c r="Q2" s="42" t="s">
        <v>61</v>
      </c>
      <c r="R2" s="42"/>
      <c r="S2" s="27" t="s">
        <v>81</v>
      </c>
      <c r="T2" s="42" t="s">
        <v>62</v>
      </c>
      <c r="U2" s="42"/>
      <c r="V2" s="27" t="s">
        <v>81</v>
      </c>
      <c r="W2" s="46" t="s">
        <v>63</v>
      </c>
      <c r="X2" s="46"/>
      <c r="Y2" s="26" t="s">
        <v>81</v>
      </c>
      <c r="Z2" s="26" t="s">
        <v>64</v>
      </c>
      <c r="AA2" s="26" t="s">
        <v>81</v>
      </c>
      <c r="AB2" s="26" t="s">
        <v>65</v>
      </c>
      <c r="AC2" s="26" t="s">
        <v>81</v>
      </c>
      <c r="AD2" s="26" t="s">
        <v>66</v>
      </c>
      <c r="AE2" s="26" t="s">
        <v>81</v>
      </c>
      <c r="AF2" s="26" t="s">
        <v>67</v>
      </c>
      <c r="AG2" s="26" t="s">
        <v>81</v>
      </c>
      <c r="AH2" s="47" t="s">
        <v>89</v>
      </c>
      <c r="AI2" s="47"/>
      <c r="AJ2" s="26" t="s">
        <v>81</v>
      </c>
      <c r="AK2" s="25" t="s">
        <v>68</v>
      </c>
      <c r="AL2" s="25"/>
      <c r="AM2" s="27" t="s">
        <v>81</v>
      </c>
      <c r="AN2" s="42" t="s">
        <v>69</v>
      </c>
      <c r="AO2" s="42"/>
      <c r="AP2" s="27" t="s">
        <v>81</v>
      </c>
      <c r="AQ2" s="42" t="s">
        <v>70</v>
      </c>
      <c r="AR2" s="42"/>
      <c r="AS2" s="27" t="s">
        <v>81</v>
      </c>
      <c r="AT2" s="25" t="s">
        <v>71</v>
      </c>
      <c r="AU2" s="25"/>
      <c r="AV2" s="27" t="s">
        <v>81</v>
      </c>
      <c r="AW2" s="26" t="s">
        <v>72</v>
      </c>
      <c r="AX2" s="26" t="s">
        <v>81</v>
      </c>
      <c r="AY2" s="26" t="s">
        <v>73</v>
      </c>
      <c r="AZ2" s="26" t="s">
        <v>81</v>
      </c>
      <c r="BA2" s="27" t="s">
        <v>74</v>
      </c>
      <c r="BB2" s="27" t="s">
        <v>81</v>
      </c>
      <c r="BC2" s="49" t="s">
        <v>75</v>
      </c>
      <c r="BD2" s="50"/>
      <c r="BE2" s="27" t="s">
        <v>81</v>
      </c>
      <c r="BF2" s="41" t="s">
        <v>76</v>
      </c>
      <c r="BG2" s="41"/>
      <c r="BH2" s="27" t="s">
        <v>81</v>
      </c>
      <c r="BI2" s="41" t="s">
        <v>77</v>
      </c>
      <c r="BJ2" s="41"/>
      <c r="BK2" s="27" t="s">
        <v>81</v>
      </c>
      <c r="BL2" s="41" t="s">
        <v>79</v>
      </c>
      <c r="BM2" s="41"/>
      <c r="BN2" s="27" t="s">
        <v>81</v>
      </c>
    </row>
    <row r="3" spans="1:66" s="5" customFormat="1" x14ac:dyDescent="0.25">
      <c r="A3" s="20" t="s">
        <v>0</v>
      </c>
      <c r="B3" s="37" t="s">
        <v>58</v>
      </c>
      <c r="C3" s="38" t="s">
        <v>59</v>
      </c>
      <c r="D3" s="38" t="s">
        <v>59</v>
      </c>
      <c r="E3" s="38" t="s">
        <v>59</v>
      </c>
      <c r="F3" s="40" t="s">
        <v>59</v>
      </c>
      <c r="G3" s="40" t="s">
        <v>59</v>
      </c>
      <c r="H3" s="40" t="s">
        <v>59</v>
      </c>
      <c r="I3" s="40" t="s">
        <v>59</v>
      </c>
      <c r="J3" s="40" t="s">
        <v>59</v>
      </c>
      <c r="K3" s="38" t="s">
        <v>59</v>
      </c>
      <c r="L3" s="40" t="s">
        <v>58</v>
      </c>
      <c r="M3" s="40" t="s">
        <v>59</v>
      </c>
      <c r="N3" s="40" t="s">
        <v>82</v>
      </c>
      <c r="O3" s="43" t="s">
        <v>80</v>
      </c>
      <c r="P3" s="40" t="s">
        <v>82</v>
      </c>
      <c r="Q3" s="44" t="s">
        <v>58</v>
      </c>
      <c r="R3" s="40" t="s">
        <v>59</v>
      </c>
      <c r="S3" s="40" t="s">
        <v>82</v>
      </c>
      <c r="T3" s="44" t="s">
        <v>58</v>
      </c>
      <c r="U3" s="40" t="s">
        <v>59</v>
      </c>
      <c r="V3" s="40" t="s">
        <v>82</v>
      </c>
      <c r="W3" s="6" t="s">
        <v>58</v>
      </c>
      <c r="X3" s="5" t="s">
        <v>59</v>
      </c>
      <c r="Y3" s="5" t="s">
        <v>82</v>
      </c>
      <c r="Z3" s="5" t="s">
        <v>59</v>
      </c>
      <c r="AA3" s="5" t="s">
        <v>82</v>
      </c>
      <c r="AB3" s="5" t="s">
        <v>59</v>
      </c>
      <c r="AC3" s="5" t="s">
        <v>82</v>
      </c>
      <c r="AD3" s="5" t="s">
        <v>59</v>
      </c>
      <c r="AE3" s="5" t="s">
        <v>82</v>
      </c>
      <c r="AF3" s="5" t="s">
        <v>59</v>
      </c>
      <c r="AG3" s="5" t="s">
        <v>82</v>
      </c>
      <c r="AH3" s="6" t="s">
        <v>58</v>
      </c>
      <c r="AI3" s="5" t="s">
        <v>59</v>
      </c>
      <c r="AJ3" s="5" t="s">
        <v>82</v>
      </c>
      <c r="AK3" s="5" t="s">
        <v>58</v>
      </c>
      <c r="AL3" s="5" t="s">
        <v>59</v>
      </c>
      <c r="AM3" s="5" t="s">
        <v>82</v>
      </c>
      <c r="AN3" s="6" t="s">
        <v>58</v>
      </c>
      <c r="AO3" s="5" t="s">
        <v>59</v>
      </c>
      <c r="AP3" s="5" t="s">
        <v>82</v>
      </c>
      <c r="AQ3" s="6" t="s">
        <v>58</v>
      </c>
      <c r="AR3" s="5" t="s">
        <v>59</v>
      </c>
      <c r="AS3" s="5" t="s">
        <v>82</v>
      </c>
      <c r="AT3" s="6" t="s">
        <v>58</v>
      </c>
      <c r="AU3" s="5" t="s">
        <v>59</v>
      </c>
      <c r="AV3" s="5" t="s">
        <v>82</v>
      </c>
      <c r="AW3" s="5" t="s">
        <v>59</v>
      </c>
      <c r="AX3" s="5" t="s">
        <v>82</v>
      </c>
      <c r="AY3" s="5" t="s">
        <v>59</v>
      </c>
      <c r="AZ3" s="5" t="s">
        <v>82</v>
      </c>
      <c r="BA3" s="5" t="s">
        <v>59</v>
      </c>
      <c r="BB3" s="5" t="s">
        <v>82</v>
      </c>
      <c r="BC3" s="5" t="s">
        <v>58</v>
      </c>
      <c r="BD3" s="5" t="s">
        <v>59</v>
      </c>
      <c r="BE3" s="5" t="s">
        <v>82</v>
      </c>
      <c r="BF3" s="5" t="s">
        <v>58</v>
      </c>
      <c r="BG3" s="5" t="s">
        <v>59</v>
      </c>
      <c r="BH3" s="5" t="s">
        <v>82</v>
      </c>
      <c r="BI3" s="7" t="s">
        <v>58</v>
      </c>
      <c r="BJ3" s="7" t="s">
        <v>59</v>
      </c>
      <c r="BK3" s="5" t="s">
        <v>82</v>
      </c>
      <c r="BL3" s="5" t="s">
        <v>58</v>
      </c>
      <c r="BM3" s="5" t="s">
        <v>78</v>
      </c>
      <c r="BN3" s="5" t="s">
        <v>82</v>
      </c>
    </row>
    <row r="4" spans="1:66" x14ac:dyDescent="0.25">
      <c r="A4" s="28" t="s">
        <v>1</v>
      </c>
      <c r="B4" s="29">
        <v>198508</v>
      </c>
      <c r="C4" s="30">
        <v>0.21641948939085578</v>
      </c>
      <c r="D4" s="30">
        <v>0.64757087875551611</v>
      </c>
      <c r="E4" s="30">
        <v>0.13600000000000001</v>
      </c>
      <c r="F4" s="30">
        <v>0.61099999999999999</v>
      </c>
      <c r="G4" s="30">
        <v>0.30499999999999999</v>
      </c>
      <c r="H4" s="30">
        <v>3.6000000000000004E-2</v>
      </c>
      <c r="I4" s="30">
        <v>4.8000000000000001E-2</v>
      </c>
      <c r="J4" s="30">
        <v>2.3E-2</v>
      </c>
      <c r="K4" s="30">
        <v>0.151</v>
      </c>
      <c r="L4" s="29">
        <v>76809.093999999997</v>
      </c>
      <c r="M4" s="30">
        <v>0.73099999999999998</v>
      </c>
      <c r="N4" s="31" t="str">
        <f>IF(M4&gt;=M$50, "+", "-")</f>
        <v>-</v>
      </c>
      <c r="O4" s="32">
        <v>35240</v>
      </c>
      <c r="P4" s="31" t="str">
        <f>IF(O4&gt;=O$50, "+", "-")</f>
        <v>-</v>
      </c>
      <c r="Q4" s="29">
        <v>26044</v>
      </c>
      <c r="R4" s="30">
        <v>0.3086330508976714</v>
      </c>
      <c r="S4" s="31" t="str">
        <f>IF(R4&gt;=R$50, "+", "-")</f>
        <v>-</v>
      </c>
      <c r="T4" s="29">
        <v>21667</v>
      </c>
      <c r="U4" s="30">
        <v>0.25700000000000001</v>
      </c>
      <c r="V4" s="31" t="str">
        <f>IF(U4&gt;=U$50, "+", "-")</f>
        <v>+</v>
      </c>
      <c r="W4" s="29">
        <v>49051</v>
      </c>
      <c r="X4" s="30">
        <v>0.254</v>
      </c>
      <c r="Y4" s="31" t="str">
        <f>IF(X4&gt;=X$50, "+", "-")</f>
        <v>+</v>
      </c>
      <c r="Z4" s="30">
        <v>0.379</v>
      </c>
      <c r="AA4" s="31" t="str">
        <f>IF(Z4&gt;=Z$50, "+", "-")</f>
        <v>+</v>
      </c>
      <c r="AB4" s="30">
        <v>0.32299999999999995</v>
      </c>
      <c r="AC4" s="31" t="str">
        <f>IF(AB4&gt;=AB$50, "+", "-")</f>
        <v>+</v>
      </c>
      <c r="AD4" s="30">
        <v>0.109</v>
      </c>
      <c r="AE4" s="31" t="str">
        <f>IF(AD4&gt;=AD$50, "+", "-")</f>
        <v>+</v>
      </c>
      <c r="AF4" s="30">
        <v>0.11967726085494841</v>
      </c>
      <c r="AG4" s="31" t="str">
        <f>IF(AF4&gt;=AF$50, "+", "-")</f>
        <v>+</v>
      </c>
      <c r="AH4" s="29">
        <v>95911</v>
      </c>
      <c r="AI4" s="30">
        <v>0.49606144456800022</v>
      </c>
      <c r="AJ4" s="31" t="str">
        <f>IF(AI4&gt;=AI$50, "+", "-")</f>
        <v>+</v>
      </c>
      <c r="AK4" s="29">
        <v>17951</v>
      </c>
      <c r="AL4" s="30">
        <v>0.13600000000000001</v>
      </c>
      <c r="AM4" s="31" t="str">
        <f>IF(AL4&gt;=AL$50, "+", "-")</f>
        <v>+</v>
      </c>
      <c r="AN4" s="29">
        <v>47142</v>
      </c>
      <c r="AO4" s="30">
        <v>0.35700000000000004</v>
      </c>
      <c r="AP4" s="31" t="str">
        <f>IF(AO4&gt;=AO$50, "+", "-")</f>
        <v>+</v>
      </c>
      <c r="AQ4" s="29">
        <v>40283</v>
      </c>
      <c r="AR4" s="30">
        <v>0.30499999999999999</v>
      </c>
      <c r="AS4" s="31" t="str">
        <f>IF(AR4&gt;=AR$50, "+", "-")</f>
        <v>+</v>
      </c>
      <c r="AT4" s="29">
        <v>26697</v>
      </c>
      <c r="AU4" s="30">
        <v>0.20199999999999999</v>
      </c>
      <c r="AV4" s="31" t="str">
        <f>IF(AU4&gt;=AU$50, "+", "-")</f>
        <v>-</v>
      </c>
      <c r="AW4" s="30">
        <v>0.29299999999999998</v>
      </c>
      <c r="AX4" s="31" t="str">
        <f>IF(AW4&gt;=AW$50, "+", "-")</f>
        <v>+</v>
      </c>
      <c r="AY4" s="30">
        <v>0.53</v>
      </c>
      <c r="AZ4" s="31" t="str">
        <f>IF(AY4&gt;=AY$50, "+", "-")</f>
        <v>+</v>
      </c>
      <c r="BA4" s="30">
        <v>0.121</v>
      </c>
      <c r="BB4" s="31" t="str">
        <f>IF(BA4&gt;=BA$50, "+", "-")</f>
        <v>+</v>
      </c>
      <c r="BC4" s="29">
        <v>58916</v>
      </c>
      <c r="BD4" s="30">
        <v>0.29679408386563766</v>
      </c>
      <c r="BE4" s="31" t="str">
        <f>IF(BD4&gt;=BD$50, "+", "-")</f>
        <v>+</v>
      </c>
      <c r="BF4" s="29">
        <v>1627</v>
      </c>
      <c r="BG4" s="33">
        <v>0.11489301602994138</v>
      </c>
      <c r="BH4" s="31" t="str">
        <f>IF(BG4&gt;=BG$50, "+", "-")</f>
        <v>+</v>
      </c>
      <c r="BI4" s="29">
        <v>2156</v>
      </c>
      <c r="BJ4" s="34">
        <v>0.15233519395181233</v>
      </c>
      <c r="BK4" s="31" t="str">
        <f>IF(BJ4&gt;=BJ$50, "+", "-")</f>
        <v>+</v>
      </c>
      <c r="BL4" s="29">
        <v>1378</v>
      </c>
      <c r="BM4" s="35">
        <v>43.028883684621391</v>
      </c>
      <c r="BN4" s="31" t="str">
        <f>IF(BM4&gt;=BM$50, "+", "-")</f>
        <v>+</v>
      </c>
    </row>
    <row r="5" spans="1:66" x14ac:dyDescent="0.25">
      <c r="A5" s="21" t="s">
        <v>2</v>
      </c>
      <c r="B5" s="9">
        <v>15414</v>
      </c>
      <c r="C5" s="10">
        <v>0.24925392500324381</v>
      </c>
      <c r="D5" s="10">
        <v>0.5759050214091086</v>
      </c>
      <c r="E5" s="10">
        <v>0.17499999999999999</v>
      </c>
      <c r="F5" s="10">
        <v>0.95900000000000007</v>
      </c>
      <c r="G5" s="10">
        <v>6.0000000000000001E-3</v>
      </c>
      <c r="H5" s="10">
        <v>0.01</v>
      </c>
      <c r="I5" s="10">
        <v>2.4E-2</v>
      </c>
      <c r="J5" s="10">
        <v>1.8000000000000002E-2</v>
      </c>
      <c r="K5" s="10">
        <v>8.199999999999999E-2</v>
      </c>
      <c r="L5" s="9">
        <v>6798.7680000000009</v>
      </c>
      <c r="M5" s="10">
        <v>0.83400000000000007</v>
      </c>
      <c r="N5" s="11" t="str">
        <f>IF(M5&gt;=M$50, "+", "-")</f>
        <v>+</v>
      </c>
      <c r="O5" s="12">
        <v>93220</v>
      </c>
      <c r="P5" s="11" t="str">
        <f>IF(O5&gt;=O$50, "+", "-")</f>
        <v>+</v>
      </c>
      <c r="Q5" s="9">
        <v>1668</v>
      </c>
      <c r="R5" s="10">
        <v>0.27593052109181143</v>
      </c>
      <c r="S5" s="11" t="str">
        <f>IF(R5&gt;=R$50, "+", "-")</f>
        <v>-</v>
      </c>
      <c r="T5" s="9">
        <v>235</v>
      </c>
      <c r="U5" s="10">
        <v>3.9E-2</v>
      </c>
      <c r="V5" s="11" t="str">
        <f>IF(U5&gt;=U$50, "+", "-")</f>
        <v>-</v>
      </c>
      <c r="W5" s="9">
        <v>528</v>
      </c>
      <c r="X5" s="10">
        <v>3.5000000000000003E-2</v>
      </c>
      <c r="Y5" s="11" t="str">
        <f>IF(X5&gt;=X$50, "+", "-")</f>
        <v>-</v>
      </c>
      <c r="Z5" s="10">
        <v>3.3000000000000002E-2</v>
      </c>
      <c r="AA5" s="11" t="str">
        <f>IF(Z5&gt;=Z$50, "+", "-")</f>
        <v>-</v>
      </c>
      <c r="AB5" s="10">
        <v>2.2000000000000002E-2</v>
      </c>
      <c r="AC5" s="11" t="str">
        <f>IF(AB5&gt;=AB$50, "+", "-")</f>
        <v>-</v>
      </c>
      <c r="AD5" s="10">
        <v>3.4000000000000002E-2</v>
      </c>
      <c r="AE5" s="11" t="str">
        <f>IF(AD5&gt;=AD$50, "+", "-")</f>
        <v>-</v>
      </c>
      <c r="AF5" s="10">
        <v>1.1407591949124763E-2</v>
      </c>
      <c r="AG5" s="11" t="str">
        <f>IF(AF5&gt;=AF$50, "+", "-")</f>
        <v>-</v>
      </c>
      <c r="AH5" s="9">
        <v>1528</v>
      </c>
      <c r="AI5" s="10">
        <v>0.10017701435783125</v>
      </c>
      <c r="AJ5" s="11" t="str">
        <f>IF(AI5&gt;=AI$50, "+", "-")</f>
        <v>-</v>
      </c>
      <c r="AK5" s="9">
        <v>266</v>
      </c>
      <c r="AL5" s="10">
        <v>2.4000000000000004E-2</v>
      </c>
      <c r="AM5" s="11" t="str">
        <f>IF(AL5&gt;=AL$50, "+", "-")</f>
        <v>-</v>
      </c>
      <c r="AN5" s="9">
        <v>1291</v>
      </c>
      <c r="AO5" s="10">
        <v>0.11900000000000001</v>
      </c>
      <c r="AP5" s="11" t="str">
        <f>IF(AO5&gt;=AO$50, "+", "-")</f>
        <v>-</v>
      </c>
      <c r="AQ5" s="9">
        <v>2353</v>
      </c>
      <c r="AR5" s="10">
        <v>0.217</v>
      </c>
      <c r="AS5" s="11" t="str">
        <f>IF(AR5&gt;=AR$50, "+", "-")</f>
        <v>-</v>
      </c>
      <c r="AT5" s="9">
        <v>6937</v>
      </c>
      <c r="AU5" s="10">
        <v>0.64</v>
      </c>
      <c r="AV5" s="11" t="str">
        <f>IF(AU5&gt;=AU$50, "+", "-")</f>
        <v>+</v>
      </c>
      <c r="AW5" s="10">
        <v>0.23300000000000001</v>
      </c>
      <c r="AX5" s="11" t="str">
        <f>IF(AW5&gt;=AW$50, "+", "-")</f>
        <v>-</v>
      </c>
      <c r="AY5" s="10">
        <v>0.42799999999999999</v>
      </c>
      <c r="AZ5" s="11" t="str">
        <f>IF(AY5&gt;=AY$50, "+", "-")</f>
        <v>-</v>
      </c>
      <c r="BA5" s="10">
        <v>2.5000000000000001E-2</v>
      </c>
      <c r="BB5" s="11" t="str">
        <f>IF(BA5&gt;=BA$50, "+", "-")</f>
        <v>-</v>
      </c>
      <c r="BC5" s="9">
        <v>795</v>
      </c>
      <c r="BD5" s="10">
        <v>5.1576488906189176E-2</v>
      </c>
      <c r="BE5" s="11" t="str">
        <f>IF(BD5&gt;=BD$50, "+", "-")</f>
        <v>-</v>
      </c>
      <c r="BF5" s="8">
        <v>33</v>
      </c>
      <c r="BG5" s="13">
        <v>3.9520958083832339E-2</v>
      </c>
      <c r="BH5" s="11" t="str">
        <f>IF(BG5&gt;=BG$50, "+", "-")</f>
        <v>-</v>
      </c>
      <c r="BI5" s="8">
        <v>63</v>
      </c>
      <c r="BJ5" s="14">
        <v>7.5449101796407181E-2</v>
      </c>
      <c r="BK5" s="11" t="str">
        <f>IF(BJ5&gt;=BJ$50, "+", "-")</f>
        <v>-</v>
      </c>
      <c r="BL5" s="8"/>
      <c r="BM5" s="16"/>
      <c r="BN5" s="11" t="str">
        <f>IF(BM5&gt;=BM$50, "+", "-")</f>
        <v>-</v>
      </c>
    </row>
    <row r="6" spans="1:66" x14ac:dyDescent="0.25">
      <c r="A6" s="21" t="s">
        <v>3</v>
      </c>
      <c r="B6" s="9">
        <v>11786</v>
      </c>
      <c r="C6" s="10">
        <v>0.20414050568471068</v>
      </c>
      <c r="D6" s="10">
        <v>0.49312743933480402</v>
      </c>
      <c r="E6" s="10">
        <v>0.30299999999999999</v>
      </c>
      <c r="F6" s="10">
        <v>0.77800000000000002</v>
      </c>
      <c r="G6" s="10">
        <v>0.10199999999999999</v>
      </c>
      <c r="H6" s="10">
        <v>9.6999999999999989E-2</v>
      </c>
      <c r="I6" s="10">
        <v>2.3E-2</v>
      </c>
      <c r="J6" s="10">
        <v>0.02</v>
      </c>
      <c r="K6" s="10">
        <v>0.13800000000000001</v>
      </c>
      <c r="L6" s="9">
        <v>4228.308</v>
      </c>
      <c r="M6" s="10">
        <v>0.79900000000000004</v>
      </c>
      <c r="N6" s="11" t="str">
        <f>IF(M6&gt;=M$50, "+", "-")</f>
        <v>+</v>
      </c>
      <c r="O6" s="12">
        <v>88287</v>
      </c>
      <c r="P6" s="11" t="str">
        <f>IF(O6&gt;=O$50, "+", "-")</f>
        <v>+</v>
      </c>
      <c r="Q6" s="9">
        <v>1890</v>
      </c>
      <c r="R6" s="10">
        <v>0.40882543802725502</v>
      </c>
      <c r="S6" s="11" t="str">
        <f>IF(R6&gt;=R$50, "+", "-")</f>
        <v>+</v>
      </c>
      <c r="T6" s="9">
        <v>103</v>
      </c>
      <c r="U6" s="10">
        <v>2.2000000000000002E-2</v>
      </c>
      <c r="V6" s="11" t="str">
        <f>IF(U6&gt;=U$50, "+", "-")</f>
        <v>-</v>
      </c>
      <c r="W6" s="9">
        <v>309</v>
      </c>
      <c r="X6" s="10">
        <v>2.8999999999999998E-2</v>
      </c>
      <c r="Y6" s="11" t="str">
        <f>IF(X6&gt;=X$50, "+", "-")</f>
        <v>-</v>
      </c>
      <c r="Z6" s="10">
        <v>1.7000000000000001E-2</v>
      </c>
      <c r="AA6" s="11" t="str">
        <f>IF(Z6&gt;=Z$50, "+", "-")</f>
        <v>-</v>
      </c>
      <c r="AB6" s="10">
        <v>2.5000000000000001E-2</v>
      </c>
      <c r="AC6" s="11" t="str">
        <f>IF(AB6&gt;=AB$50, "+", "-")</f>
        <v>-</v>
      </c>
      <c r="AD6" s="10">
        <v>4.4999999999999998E-2</v>
      </c>
      <c r="AE6" s="11" t="str">
        <f>IF(AD6&gt;=AD$50, "+", "-")</f>
        <v>-</v>
      </c>
      <c r="AF6" s="10">
        <v>2.104680144004431E-2</v>
      </c>
      <c r="AG6" s="11" t="str">
        <f>IF(AF6&gt;=AF$50, "+", "-")</f>
        <v>-</v>
      </c>
      <c r="AH6" s="9">
        <v>1129</v>
      </c>
      <c r="AI6" s="10">
        <v>0.10421859134127204</v>
      </c>
      <c r="AJ6" s="11" t="str">
        <f>IF(AI6&gt;=AI$50, "+", "-")</f>
        <v>-</v>
      </c>
      <c r="AK6" s="9">
        <v>394</v>
      </c>
      <c r="AL6" s="10">
        <v>4.4000000000000004E-2</v>
      </c>
      <c r="AM6" s="11" t="str">
        <f>IF(AL6&gt;=AL$50, "+", "-")</f>
        <v>-</v>
      </c>
      <c r="AN6" s="9">
        <v>1549</v>
      </c>
      <c r="AO6" s="10">
        <v>0.17499999999999999</v>
      </c>
      <c r="AP6" s="11" t="str">
        <f>IF(AO6&gt;=AO$50, "+", "-")</f>
        <v>-</v>
      </c>
      <c r="AQ6" s="9">
        <v>1874</v>
      </c>
      <c r="AR6" s="10">
        <v>0.21099999999999997</v>
      </c>
      <c r="AS6" s="11" t="str">
        <f>IF(AR6&gt;=AR$50, "+", "-")</f>
        <v>-</v>
      </c>
      <c r="AT6" s="9">
        <v>5043</v>
      </c>
      <c r="AU6" s="10">
        <v>0.56899999999999995</v>
      </c>
      <c r="AV6" s="11" t="str">
        <f>IF(AU6&gt;=AU$50, "+", "-")</f>
        <v>+</v>
      </c>
      <c r="AW6" s="10">
        <v>0.30299999999999999</v>
      </c>
      <c r="AX6" s="11" t="str">
        <f>IF(AW6&gt;=AW$50, "+", "-")</f>
        <v>+</v>
      </c>
      <c r="AY6" s="10">
        <v>0.51300000000000001</v>
      </c>
      <c r="AZ6" s="11" t="str">
        <f>IF(AY6&gt;=AY$50, "+", "-")</f>
        <v>+</v>
      </c>
      <c r="BA6" s="10">
        <v>1.2E-2</v>
      </c>
      <c r="BB6" s="11" t="str">
        <f>IF(BA6&gt;=BA$50, "+", "-")</f>
        <v>-</v>
      </c>
      <c r="BC6" s="9">
        <v>619</v>
      </c>
      <c r="BD6" s="10">
        <v>5.2519938910571863E-2</v>
      </c>
      <c r="BE6" s="11" t="str">
        <f>IF(BD6&gt;=BD$50, "+", "-")</f>
        <v>-</v>
      </c>
      <c r="BF6" s="8">
        <v>48</v>
      </c>
      <c r="BG6" s="13">
        <v>8.8397790055248615E-2</v>
      </c>
      <c r="BH6" s="11" t="str">
        <f>IF(BG6&gt;=BG$50, "+", "-")</f>
        <v>+</v>
      </c>
      <c r="BI6" s="8">
        <v>60</v>
      </c>
      <c r="BJ6" s="14">
        <v>0.11029411764705882</v>
      </c>
      <c r="BK6" s="11" t="str">
        <f>IF(BJ6&gt;=BJ$50, "+", "-")</f>
        <v>-</v>
      </c>
      <c r="BL6" s="8"/>
      <c r="BM6" s="15"/>
      <c r="BN6" s="11" t="str">
        <f>IF(BM6&gt;=BM$50, "+", "-")</f>
        <v>-</v>
      </c>
    </row>
    <row r="7" spans="1:66" x14ac:dyDescent="0.25">
      <c r="A7" s="21" t="s">
        <v>4</v>
      </c>
      <c r="B7" s="9">
        <v>12782</v>
      </c>
      <c r="C7" s="10">
        <v>0.23611328430605538</v>
      </c>
      <c r="D7" s="10">
        <v>0.61211078078547954</v>
      </c>
      <c r="E7" s="10">
        <v>0.152</v>
      </c>
      <c r="F7" s="10">
        <v>0.41100000000000003</v>
      </c>
      <c r="G7" s="10">
        <v>0.55200000000000005</v>
      </c>
      <c r="H7" s="10">
        <v>1.4999999999999999E-2</v>
      </c>
      <c r="I7" s="10">
        <v>2.2000000000000002E-2</v>
      </c>
      <c r="J7" s="10">
        <v>2.4E-2</v>
      </c>
      <c r="K7" s="10">
        <v>0.122</v>
      </c>
      <c r="L7" s="9">
        <v>5680.0640000000003</v>
      </c>
      <c r="M7" s="10">
        <v>0.83200000000000007</v>
      </c>
      <c r="N7" s="11" t="str">
        <f>IF(M7&gt;=M$50, "+", "-")</f>
        <v>+</v>
      </c>
      <c r="O7" s="12">
        <v>41285</v>
      </c>
      <c r="P7" s="11" t="str">
        <f>IF(O7&gt;=O$50, "+", "-")</f>
        <v>-</v>
      </c>
      <c r="Q7" s="9">
        <v>1709</v>
      </c>
      <c r="R7" s="10">
        <v>0.29919467787114845</v>
      </c>
      <c r="S7" s="11" t="str">
        <f>IF(R7&gt;=R$50, "+", "-")</f>
        <v>-</v>
      </c>
      <c r="T7" s="9">
        <v>696</v>
      </c>
      <c r="U7" s="10">
        <v>0.122</v>
      </c>
      <c r="V7" s="11" t="str">
        <f>IF(U7&gt;=U$50, "+", "-")</f>
        <v>-</v>
      </c>
      <c r="W7" s="9">
        <v>1397</v>
      </c>
      <c r="X7" s="10">
        <v>0.109</v>
      </c>
      <c r="Y7" s="11" t="str">
        <f>IF(X7&gt;=X$50, "+", "-")</f>
        <v>-</v>
      </c>
      <c r="Z7" s="10">
        <v>0.10199999999999999</v>
      </c>
      <c r="AA7" s="11" t="str">
        <f>IF(Z7&gt;=Z$50, "+", "-")</f>
        <v>-</v>
      </c>
      <c r="AB7" s="10">
        <v>0.16899999999999998</v>
      </c>
      <c r="AC7" s="11" t="str">
        <f>IF(AB7&gt;=AB$50, "+", "-")</f>
        <v>-</v>
      </c>
      <c r="AD7" s="10">
        <v>0.10800000000000001</v>
      </c>
      <c r="AE7" s="11" t="str">
        <f>IF(AD7&gt;=AD$50, "+", "-")</f>
        <v>+</v>
      </c>
      <c r="AF7" s="10">
        <v>4.5119849600501333E-2</v>
      </c>
      <c r="AG7" s="11" t="str">
        <f>IF(AF7&gt;=AF$50, "+", "-")</f>
        <v>-</v>
      </c>
      <c r="AH7" s="9">
        <v>4366</v>
      </c>
      <c r="AI7" s="10">
        <v>0.34200219332602222</v>
      </c>
      <c r="AJ7" s="11"/>
      <c r="AK7" s="9">
        <v>701</v>
      </c>
      <c r="AL7" s="10">
        <v>0.08</v>
      </c>
      <c r="AM7" s="11" t="str">
        <f>IF(AL7&gt;=AL$50, "+", "-")</f>
        <v>-</v>
      </c>
      <c r="AN7" s="9">
        <v>3287</v>
      </c>
      <c r="AO7" s="10">
        <v>0.375</v>
      </c>
      <c r="AP7" s="11" t="str">
        <f>IF(AO7&gt;=AO$50, "+", "-")</f>
        <v>+</v>
      </c>
      <c r="AQ7" s="9">
        <v>3069</v>
      </c>
      <c r="AR7" s="10">
        <v>0.35</v>
      </c>
      <c r="AS7" s="11" t="str">
        <f>IF(AR7&gt;=AR$50, "+", "-")</f>
        <v>+</v>
      </c>
      <c r="AT7" s="9">
        <v>1710</v>
      </c>
      <c r="AU7" s="10">
        <v>0.19500000000000001</v>
      </c>
      <c r="AV7" s="11" t="str">
        <f>IF(AU7&gt;=AU$50, "+", "-")</f>
        <v>-</v>
      </c>
      <c r="AW7" s="10">
        <v>0.33500000000000002</v>
      </c>
      <c r="AX7" s="11" t="str">
        <f>IF(AW7&gt;=AW$50, "+", "-")</f>
        <v>+</v>
      </c>
      <c r="AY7" s="10">
        <v>0.45</v>
      </c>
      <c r="AZ7" s="11" t="str">
        <f>IF(AY7&gt;=AY$50, "+", "-")</f>
        <v>-</v>
      </c>
      <c r="BA7" s="10">
        <v>7.5999999999999998E-2</v>
      </c>
      <c r="BB7" s="11" t="str">
        <f>IF(BA7&gt;=BA$50, "+", "-")</f>
        <v>-</v>
      </c>
      <c r="BC7" s="9">
        <v>2186</v>
      </c>
      <c r="BD7" s="10">
        <v>0.17102174933500236</v>
      </c>
      <c r="BE7" s="11" t="str">
        <f>IF(BD7&gt;=BD$50, "+", "-")</f>
        <v>-</v>
      </c>
      <c r="BF7" s="8">
        <v>87</v>
      </c>
      <c r="BG7" s="13">
        <v>0.12236286919831224</v>
      </c>
      <c r="BH7" s="11" t="str">
        <f>IF(BG7&gt;=BG$50, "+", "-")</f>
        <v>+</v>
      </c>
      <c r="BI7" s="8">
        <v>112</v>
      </c>
      <c r="BJ7" s="14">
        <v>0.15752461322081576</v>
      </c>
      <c r="BK7" s="11" t="str">
        <f>IF(BJ7&gt;=BJ$50, "+", "-")</f>
        <v>+</v>
      </c>
      <c r="BL7" s="8">
        <v>44</v>
      </c>
      <c r="BM7" s="15">
        <v>19.864559819413092</v>
      </c>
      <c r="BN7" s="11" t="str">
        <f>IF(BM7&gt;=BM$50, "+", "-")</f>
        <v>-</v>
      </c>
    </row>
    <row r="8" spans="1:66" x14ac:dyDescent="0.25">
      <c r="A8" s="21" t="s">
        <v>5</v>
      </c>
      <c r="B8" s="9">
        <v>10640</v>
      </c>
      <c r="C8" s="10">
        <v>0.17875939849624059</v>
      </c>
      <c r="D8" s="10">
        <v>0.61503759398496238</v>
      </c>
      <c r="E8" s="10">
        <v>0.20600000000000002</v>
      </c>
      <c r="F8" s="10">
        <v>0.2</v>
      </c>
      <c r="G8" s="10">
        <v>0.72699999999999998</v>
      </c>
      <c r="H8" s="10">
        <v>1.3999999999999999E-2</v>
      </c>
      <c r="I8" s="10">
        <v>5.9000000000000004E-2</v>
      </c>
      <c r="J8" s="10">
        <v>3.3000000000000002E-2</v>
      </c>
      <c r="K8" s="10">
        <v>0.14699999999999999</v>
      </c>
      <c r="L8" s="9">
        <v>4478.76</v>
      </c>
      <c r="M8" s="10">
        <v>0.78</v>
      </c>
      <c r="N8" s="11" t="str">
        <f>IF(M8&gt;=M$50, "+", "-")</f>
        <v>+</v>
      </c>
      <c r="O8" s="12">
        <v>37692</v>
      </c>
      <c r="P8" s="11" t="str">
        <f>IF(O8&gt;=O$50, "+", "-")</f>
        <v>-</v>
      </c>
      <c r="Q8" s="9">
        <v>1681</v>
      </c>
      <c r="R8" s="10">
        <v>0.32476816074188564</v>
      </c>
      <c r="S8" s="11" t="str">
        <f>IF(R8&gt;=R$50, "+", "-")</f>
        <v>+</v>
      </c>
      <c r="T8" s="9">
        <v>1033</v>
      </c>
      <c r="U8" s="10">
        <v>0.2</v>
      </c>
      <c r="V8" s="11" t="str">
        <f>IF(U8&gt;=U$50, "+", "-")</f>
        <v>+</v>
      </c>
      <c r="W8" s="9">
        <v>1730</v>
      </c>
      <c r="X8" s="10">
        <v>0.16399999999999998</v>
      </c>
      <c r="Y8" s="11" t="str">
        <f>IF(X8&gt;=X$50, "+", "-")</f>
        <v>+</v>
      </c>
      <c r="Z8" s="10">
        <v>0.255</v>
      </c>
      <c r="AA8" s="11" t="str">
        <f>IF(Z8&gt;=Z$50, "+", "-")</f>
        <v>+</v>
      </c>
      <c r="AB8" s="10">
        <v>0.20899999999999999</v>
      </c>
      <c r="AC8" s="11" t="str">
        <f>IF(AB8&gt;=AB$50, "+", "-")</f>
        <v>+</v>
      </c>
      <c r="AD8" s="10">
        <v>7.2000000000000008E-2</v>
      </c>
      <c r="AE8" s="11" t="str">
        <f>IF(AD8&gt;=AD$50, "+", "-")</f>
        <v>-</v>
      </c>
      <c r="AF8" s="10">
        <v>9.3667296786389409E-2</v>
      </c>
      <c r="AG8" s="11" t="str">
        <f>IF(AF8&gt;=AF$50, "+", "-")</f>
        <v>+</v>
      </c>
      <c r="AH8" s="9">
        <v>3998</v>
      </c>
      <c r="AI8" s="10">
        <v>0.37788279773156902</v>
      </c>
      <c r="AJ8" s="11" t="str">
        <f>IF(AI8&gt;=AI$50, "+", "-")</f>
        <v>+</v>
      </c>
      <c r="AK8" s="9">
        <v>894</v>
      </c>
      <c r="AL8" s="10">
        <v>0.113</v>
      </c>
      <c r="AM8" s="11" t="str">
        <f>IF(AL8&gt;=AL$50, "+", "-")</f>
        <v>+</v>
      </c>
      <c r="AN8" s="9">
        <v>3031</v>
      </c>
      <c r="AO8" s="10">
        <v>0.38200000000000001</v>
      </c>
      <c r="AP8" s="11" t="str">
        <f>IF(AO8&gt;=AO$50, "+", "-")</f>
        <v>+</v>
      </c>
      <c r="AQ8" s="9">
        <v>2704</v>
      </c>
      <c r="AR8" s="10">
        <v>0.34</v>
      </c>
      <c r="AS8" s="11" t="str">
        <f>IF(AR8&gt;=AR$50, "+", "-")</f>
        <v>+</v>
      </c>
      <c r="AT8" s="9">
        <v>1307</v>
      </c>
      <c r="AU8" s="10">
        <v>0.16399999999999998</v>
      </c>
      <c r="AV8" s="11" t="str">
        <f>IF(AU8&gt;=AU$50, "+", "-")</f>
        <v>-</v>
      </c>
      <c r="AW8" s="10">
        <v>0.39700000000000002</v>
      </c>
      <c r="AX8" s="11" t="str">
        <f>IF(AW8&gt;=AW$50, "+", "-")</f>
        <v>+</v>
      </c>
      <c r="AY8" s="10">
        <v>0.48100000000000004</v>
      </c>
      <c r="AZ8" s="11" t="str">
        <f>IF(AY8&gt;=AY$50, "+", "-")</f>
        <v>+</v>
      </c>
      <c r="BA8" s="10">
        <v>0.105</v>
      </c>
      <c r="BB8" s="11" t="str">
        <f>IF(BA8&gt;=BA$50, "+", "-")</f>
        <v>+</v>
      </c>
      <c r="BC8" s="9">
        <v>2114</v>
      </c>
      <c r="BD8" s="10">
        <v>0.1986842105263158</v>
      </c>
      <c r="BE8" s="11" t="str">
        <f>IF(BD8&gt;=BD$50, "+", "-")</f>
        <v>+</v>
      </c>
      <c r="BF8" s="8">
        <v>89</v>
      </c>
      <c r="BG8" s="13">
        <v>0.14126984126984127</v>
      </c>
      <c r="BH8" s="11" t="str">
        <f>IF(BG8&gt;=BG$50, "+", "-")</f>
        <v>+</v>
      </c>
      <c r="BI8" s="8">
        <v>106</v>
      </c>
      <c r="BJ8" s="14">
        <v>0.16852146263910969</v>
      </c>
      <c r="BK8" s="11" t="str">
        <f>IF(BJ8&gt;=BJ$50, "+", "-")</f>
        <v>+</v>
      </c>
      <c r="BL8" s="8">
        <v>47</v>
      </c>
      <c r="BM8" s="15">
        <v>22.169811320754715</v>
      </c>
      <c r="BN8" s="11" t="str">
        <f>IF(BM8&gt;=BM$50, "+", "-")</f>
        <v>-</v>
      </c>
    </row>
    <row r="9" spans="1:66" x14ac:dyDescent="0.25">
      <c r="A9" s="21" t="s">
        <v>6</v>
      </c>
      <c r="B9" s="9">
        <v>18949</v>
      </c>
      <c r="C9" s="10">
        <v>0.18301757348672754</v>
      </c>
      <c r="D9" s="10">
        <v>0.65755448836350205</v>
      </c>
      <c r="E9" s="10">
        <v>0.159</v>
      </c>
      <c r="F9" s="10">
        <v>0.88099999999999989</v>
      </c>
      <c r="G9" s="10">
        <v>6.4000000000000001E-2</v>
      </c>
      <c r="H9" s="10">
        <v>2.5000000000000001E-2</v>
      </c>
      <c r="I9" s="10">
        <v>3.1E-2</v>
      </c>
      <c r="J9" s="10">
        <v>3.3000000000000002E-2</v>
      </c>
      <c r="K9" s="10">
        <v>0.13300000000000001</v>
      </c>
      <c r="L9" s="9">
        <v>7414.4070000000002</v>
      </c>
      <c r="M9" s="10">
        <v>0.81900000000000006</v>
      </c>
      <c r="N9" s="11" t="str">
        <f>IF(M9&gt;=M$50, "+", "-")</f>
        <v>+</v>
      </c>
      <c r="O9" s="12">
        <v>57896</v>
      </c>
      <c r="P9" s="11" t="str">
        <f>IF(O9&gt;=O$50, "+", "-")</f>
        <v>+</v>
      </c>
      <c r="Q9" s="9">
        <v>2322</v>
      </c>
      <c r="R9" s="10">
        <v>0.32258960822450683</v>
      </c>
      <c r="S9" s="11" t="str">
        <f>IF(R9&gt;=R$50, "+", "-")</f>
        <v>+</v>
      </c>
      <c r="T9" s="9">
        <v>700</v>
      </c>
      <c r="U9" s="10">
        <v>9.6999999999999989E-2</v>
      </c>
      <c r="V9" s="11" t="str">
        <f>IF(U9&gt;=U$50, "+", "-")</f>
        <v>-</v>
      </c>
      <c r="W9" s="9">
        <v>1873</v>
      </c>
      <c r="X9" s="10">
        <v>0.113</v>
      </c>
      <c r="Y9" s="11" t="str">
        <f>IF(X9&gt;=X$50, "+", "-")</f>
        <v>-</v>
      </c>
      <c r="Z9" s="10">
        <v>0.17499999999999999</v>
      </c>
      <c r="AA9" s="11" t="str">
        <f>IF(Z9&gt;=Z$50, "+", "-")</f>
        <v>-</v>
      </c>
      <c r="AB9" s="10">
        <v>9.9000000000000005E-2</v>
      </c>
      <c r="AC9" s="11" t="str">
        <f>IF(AB9&gt;=AB$50, "+", "-")</f>
        <v>-</v>
      </c>
      <c r="AD9" s="10">
        <v>0.111</v>
      </c>
      <c r="AE9" s="11" t="str">
        <f>IF(AD9&gt;=AD$50, "+", "-")</f>
        <v>+</v>
      </c>
      <c r="AF9" s="10">
        <v>3.7019143668095902E-2</v>
      </c>
      <c r="AG9" s="11" t="str">
        <f>IF(AF9&gt;=AF$50, "+", "-")</f>
        <v>-</v>
      </c>
      <c r="AH9" s="9">
        <v>3772</v>
      </c>
      <c r="AI9" s="10">
        <v>0.22779153330515128</v>
      </c>
      <c r="AJ9" s="11" t="str">
        <f>IF(AI9&gt;=AI$50, "+", "-")</f>
        <v>-</v>
      </c>
      <c r="AK9" s="9">
        <v>955</v>
      </c>
      <c r="AL9" s="10">
        <v>7.9000000000000001E-2</v>
      </c>
      <c r="AM9" s="11" t="str">
        <f>IF(AL9&gt;=AL$50, "+", "-")</f>
        <v>-</v>
      </c>
      <c r="AN9" s="9">
        <v>3241</v>
      </c>
      <c r="AO9" s="10">
        <v>0.26800000000000002</v>
      </c>
      <c r="AP9" s="11" t="str">
        <f>IF(AO9&gt;=AO$50, "+", "-")</f>
        <v>-</v>
      </c>
      <c r="AQ9" s="9">
        <v>3908</v>
      </c>
      <c r="AR9" s="10">
        <v>0.32400000000000001</v>
      </c>
      <c r="AS9" s="11" t="str">
        <f>IF(AR9&gt;=AR$50, "+", "-")</f>
        <v>+</v>
      </c>
      <c r="AT9" s="9">
        <v>3970</v>
      </c>
      <c r="AU9" s="10">
        <v>0.32799999999999996</v>
      </c>
      <c r="AV9" s="11" t="str">
        <f>IF(AU9&gt;=AU$50, "+", "-")</f>
        <v>+</v>
      </c>
      <c r="AW9" s="10">
        <v>0.20599999999999999</v>
      </c>
      <c r="AX9" s="11" t="str">
        <f>IF(AW9&gt;=AW$50, "+", "-")</f>
        <v>-</v>
      </c>
      <c r="AY9" s="10">
        <v>0.42</v>
      </c>
      <c r="AZ9" s="11" t="str">
        <f>IF(AY9&gt;=AY$50, "+", "-")</f>
        <v>-</v>
      </c>
      <c r="BA9" s="10">
        <v>5.7000000000000002E-2</v>
      </c>
      <c r="BB9" s="11" t="str">
        <f>IF(BA9&gt;=BA$50, "+", "-")</f>
        <v>-</v>
      </c>
      <c r="BC9" s="9">
        <v>1920</v>
      </c>
      <c r="BD9" s="10">
        <v>0.10132460815874189</v>
      </c>
      <c r="BE9" s="11" t="str">
        <f>IF(BD9&gt;=BD$50, "+", "-")</f>
        <v>-</v>
      </c>
      <c r="BF9" s="8">
        <v>58</v>
      </c>
      <c r="BG9" s="13">
        <v>6.8235294117647061E-2</v>
      </c>
      <c r="BH9" s="11" t="str">
        <f>IF(BG9&gt;=BG$50, "+", "-")</f>
        <v>-</v>
      </c>
      <c r="BI9" s="8">
        <v>96</v>
      </c>
      <c r="BJ9" s="14">
        <v>0.11280846063454759</v>
      </c>
      <c r="BK9" s="11" t="str">
        <f>IF(BJ9&gt;=BJ$50, "+", "-")</f>
        <v>-</v>
      </c>
      <c r="BL9" s="8">
        <v>29</v>
      </c>
      <c r="BM9" s="15">
        <v>5.8526740665993948</v>
      </c>
      <c r="BN9" s="11" t="str">
        <f>IF(BM9&gt;=BM$50, "+", "-")</f>
        <v>-</v>
      </c>
    </row>
    <row r="10" spans="1:66" x14ac:dyDescent="0.25">
      <c r="A10" s="21" t="s">
        <v>7</v>
      </c>
      <c r="B10" s="9">
        <v>13470</v>
      </c>
      <c r="C10" s="10">
        <v>0.22798812175204158</v>
      </c>
      <c r="D10" s="10">
        <v>0.57193763919821827</v>
      </c>
      <c r="E10" s="10">
        <v>0.2</v>
      </c>
      <c r="F10" s="10">
        <v>0.95700000000000007</v>
      </c>
      <c r="G10" s="10">
        <v>9.0000000000000011E-3</v>
      </c>
      <c r="H10" s="10">
        <v>3.2000000000000001E-2</v>
      </c>
      <c r="I10" s="10">
        <v>3.0000000000000005E-3</v>
      </c>
      <c r="J10" s="10">
        <v>4.0000000000000001E-3</v>
      </c>
      <c r="K10" s="10">
        <v>6.7000000000000004E-2</v>
      </c>
      <c r="L10" s="9">
        <v>5822.8960000000006</v>
      </c>
      <c r="M10" s="10">
        <v>0.82900000000000007</v>
      </c>
      <c r="N10" s="11" t="str">
        <f>IF(M10&gt;=M$50, "+", "-")</f>
        <v>+</v>
      </c>
      <c r="O10" s="12">
        <v>98345</v>
      </c>
      <c r="P10" s="11" t="str">
        <f>IF(O10&gt;=O$50, "+", "-")</f>
        <v>+</v>
      </c>
      <c r="Q10" s="9">
        <v>1894</v>
      </c>
      <c r="R10" s="10">
        <v>0.35521380345086273</v>
      </c>
      <c r="S10" s="11" t="str">
        <f>IF(R10&gt;=R$50, "+", "-")</f>
        <v>+</v>
      </c>
      <c r="T10" s="9">
        <v>68</v>
      </c>
      <c r="U10" s="10">
        <v>1.3000000000000001E-2</v>
      </c>
      <c r="V10" s="11" t="str">
        <f>IF(U10&gt;=U$50, "+", "-")</f>
        <v>-</v>
      </c>
      <c r="W10" s="9">
        <v>378</v>
      </c>
      <c r="X10" s="10">
        <v>2.7999999999999997E-2</v>
      </c>
      <c r="Y10" s="11" t="str">
        <f>IF(X10&gt;=X$50, "+", "-")</f>
        <v>-</v>
      </c>
      <c r="Z10" s="10">
        <v>4.2000000000000003E-2</v>
      </c>
      <c r="AA10" s="11" t="str">
        <f>IF(Z10&gt;=Z$50, "+", "-")</f>
        <v>-</v>
      </c>
      <c r="AB10" s="10">
        <v>0.04</v>
      </c>
      <c r="AC10" s="11" t="str">
        <f>IF(AB10&gt;=AB$50, "+", "-")</f>
        <v>-</v>
      </c>
      <c r="AD10" s="10">
        <v>3.3000000000000002E-2</v>
      </c>
      <c r="AE10" s="11" t="str">
        <f>IF(AD10&gt;=AD$50, "+", "-")</f>
        <v>-</v>
      </c>
      <c r="AF10" s="10">
        <v>1.9437799043062202E-2</v>
      </c>
      <c r="AG10" s="11" t="str">
        <f>IF(AF10&gt;=AF$50, "+", "-")</f>
        <v>-</v>
      </c>
      <c r="AH10" s="9">
        <v>1475</v>
      </c>
      <c r="AI10" s="10">
        <v>0.11027212918660287</v>
      </c>
      <c r="AJ10" s="11" t="str">
        <f>IF(AI10&gt;=AI$50, "+", "-")</f>
        <v>-</v>
      </c>
      <c r="AK10" s="9">
        <v>254</v>
      </c>
      <c r="AL10" s="10">
        <v>2.5999999999999995E-2</v>
      </c>
      <c r="AM10" s="11" t="str">
        <f>IF(AL10&gt;=AL$50, "+", "-")</f>
        <v>-</v>
      </c>
      <c r="AN10" s="9">
        <v>1601</v>
      </c>
      <c r="AO10" s="10">
        <v>0.16500000000000001</v>
      </c>
      <c r="AP10" s="11" t="str">
        <f>IF(AO10&gt;=AO$50, "+", "-")</f>
        <v>-</v>
      </c>
      <c r="AQ10" s="9">
        <v>2636</v>
      </c>
      <c r="AR10" s="10">
        <v>0.27100000000000002</v>
      </c>
      <c r="AS10" s="11" t="str">
        <f>IF(AR10&gt;=AR$50, "+", "-")</f>
        <v>-</v>
      </c>
      <c r="AT10" s="9">
        <v>5228</v>
      </c>
      <c r="AU10" s="10">
        <v>0.53799999999999992</v>
      </c>
      <c r="AV10" s="11" t="str">
        <f>IF(AU10&gt;=AU$50, "+", "-")</f>
        <v>+</v>
      </c>
      <c r="AW10" s="10">
        <v>0.24700000000000003</v>
      </c>
      <c r="AX10" s="11" t="str">
        <f>IF(AW10&gt;=AW$50, "+", "-")</f>
        <v>+</v>
      </c>
      <c r="AY10" s="10">
        <v>0.49</v>
      </c>
      <c r="AZ10" s="11" t="str">
        <f>IF(AY10&gt;=AY$50, "+", "-")</f>
        <v>+</v>
      </c>
      <c r="BA10" s="10">
        <v>2.7000000000000003E-2</v>
      </c>
      <c r="BB10" s="11" t="str">
        <f>IF(BA10&gt;=BA$50, "+", "-")</f>
        <v>-</v>
      </c>
      <c r="BC10" s="9">
        <v>530</v>
      </c>
      <c r="BD10" s="10">
        <v>3.9346696362286562E-2</v>
      </c>
      <c r="BE10" s="11" t="str">
        <f>IF(BD10&gt;=BD$50, "+", "-")</f>
        <v>-</v>
      </c>
      <c r="BF10" s="8">
        <v>29</v>
      </c>
      <c r="BG10" s="13">
        <v>5.9304703476482618E-2</v>
      </c>
      <c r="BH10" s="11" t="str">
        <f>IF(BG10&gt;=BG$50, "+", "-")</f>
        <v>-</v>
      </c>
      <c r="BI10" s="8">
        <v>51</v>
      </c>
      <c r="BJ10" s="14">
        <v>0.10429447852760736</v>
      </c>
      <c r="BK10" s="11" t="str">
        <f>IF(BJ10&gt;=BJ$50, "+", "-")</f>
        <v>-</v>
      </c>
      <c r="BL10" s="8"/>
      <c r="BM10" s="15"/>
      <c r="BN10" s="11" t="str">
        <f>IF(BM10&gt;=BM$50, "+", "-")</f>
        <v>-</v>
      </c>
    </row>
    <row r="11" spans="1:66" x14ac:dyDescent="0.25">
      <c r="A11" s="21" t="s">
        <v>8</v>
      </c>
      <c r="B11" s="9">
        <v>19257</v>
      </c>
      <c r="C11" s="10">
        <v>0.23248688788492497</v>
      </c>
      <c r="D11" s="10">
        <v>0.61967076907098717</v>
      </c>
      <c r="E11" s="10">
        <v>0.14800000000000002</v>
      </c>
      <c r="F11" s="10">
        <v>0.86</v>
      </c>
      <c r="G11" s="10">
        <v>4.5999999999999999E-2</v>
      </c>
      <c r="H11" s="10">
        <v>0.06</v>
      </c>
      <c r="I11" s="10">
        <v>3.3000000000000002E-2</v>
      </c>
      <c r="J11" s="10">
        <v>2.7000000000000003E-2</v>
      </c>
      <c r="K11" s="10">
        <v>7.0000000000000007E-2</v>
      </c>
      <c r="L11" s="9">
        <v>8918.2520000000004</v>
      </c>
      <c r="M11" s="10">
        <v>0.86199999999999999</v>
      </c>
      <c r="N11" s="11" t="str">
        <f>IF(M11&gt;=M$50, "+", "-")</f>
        <v>+</v>
      </c>
      <c r="O11" s="12">
        <v>77480</v>
      </c>
      <c r="P11" s="11" t="str">
        <f>IF(O11&gt;=O$50, "+", "-")</f>
        <v>+</v>
      </c>
      <c r="Q11" s="9">
        <v>1972</v>
      </c>
      <c r="R11" s="10">
        <v>0.26057082452431291</v>
      </c>
      <c r="S11" s="11" t="str">
        <f>IF(R11&gt;=R$50, "+", "-")</f>
        <v>-</v>
      </c>
      <c r="T11" s="9">
        <v>244</v>
      </c>
      <c r="U11" s="10">
        <v>3.2000000000000001E-2</v>
      </c>
      <c r="V11" s="11" t="str">
        <f>IF(U11&gt;=U$50, "+", "-")</f>
        <v>-</v>
      </c>
      <c r="W11" s="9">
        <v>790</v>
      </c>
      <c r="X11" s="10">
        <v>4.0999999999999995E-2</v>
      </c>
      <c r="Y11" s="11" t="str">
        <f>IF(X11&gt;=X$50, "+", "-")</f>
        <v>-</v>
      </c>
      <c r="Z11" s="10">
        <v>6.2E-2</v>
      </c>
      <c r="AA11" s="11" t="str">
        <f>IF(Z11&gt;=Z$50, "+", "-")</f>
        <v>-</v>
      </c>
      <c r="AB11" s="10">
        <v>5.4000000000000006E-2</v>
      </c>
      <c r="AC11" s="11" t="str">
        <f>IF(AB11&gt;=AB$50, "+", "-")</f>
        <v>-</v>
      </c>
      <c r="AD11" s="10">
        <v>2.1000000000000001E-2</v>
      </c>
      <c r="AE11" s="11" t="str">
        <f>IF(AD11&gt;=AD$50, "+", "-")</f>
        <v>-</v>
      </c>
      <c r="AF11" s="10">
        <v>1.2214300691968966E-2</v>
      </c>
      <c r="AG11" s="11" t="str">
        <f>IF(AF11&gt;=AF$50, "+", "-")</f>
        <v>-</v>
      </c>
      <c r="AH11" s="9">
        <v>2632</v>
      </c>
      <c r="AI11" s="10">
        <v>0.13797441811700567</v>
      </c>
      <c r="AJ11" s="11" t="str">
        <f>IF(AI11&gt;=AI$50, "+", "-")</f>
        <v>-</v>
      </c>
      <c r="AK11" s="9">
        <v>499</v>
      </c>
      <c r="AL11" s="10">
        <v>3.7999999999999999E-2</v>
      </c>
      <c r="AM11" s="11" t="str">
        <f>IF(AL11&gt;=AL$50, "+", "-")</f>
        <v>-</v>
      </c>
      <c r="AN11" s="9">
        <v>2890</v>
      </c>
      <c r="AO11" s="10">
        <v>0.21899999999999997</v>
      </c>
      <c r="AP11" s="11" t="str">
        <f>IF(AO11&gt;=AO$50, "+", "-")</f>
        <v>-</v>
      </c>
      <c r="AQ11" s="9">
        <v>3773</v>
      </c>
      <c r="AR11" s="10">
        <v>0.28600000000000003</v>
      </c>
      <c r="AS11" s="11" t="str">
        <f>IF(AR11&gt;=AR$50, "+", "-")</f>
        <v>-</v>
      </c>
      <c r="AT11" s="9">
        <v>6031</v>
      </c>
      <c r="AU11" s="10">
        <v>0.45700000000000002</v>
      </c>
      <c r="AV11" s="11" t="str">
        <f>IF(AU11&gt;=AU$50, "+", "-")</f>
        <v>+</v>
      </c>
      <c r="AW11" s="10">
        <v>0.25900000000000001</v>
      </c>
      <c r="AX11" s="11" t="str">
        <f>IF(AW11&gt;=AW$50, "+", "-")</f>
        <v>+</v>
      </c>
      <c r="AY11" s="10">
        <v>0.245</v>
      </c>
      <c r="AZ11" s="11" t="str">
        <f>IF(AY11&gt;=AY$50, "+", "-")</f>
        <v>-</v>
      </c>
      <c r="BA11" s="10">
        <v>6.0999999999999999E-2</v>
      </c>
      <c r="BB11" s="11" t="str">
        <f>IF(BA11&gt;=BA$50, "+", "-")</f>
        <v>-</v>
      </c>
      <c r="BC11" s="9">
        <v>1522</v>
      </c>
      <c r="BD11" s="10">
        <v>7.903619463052397E-2</v>
      </c>
      <c r="BE11" s="11" t="str">
        <f>IF(BD11&gt;=BD$50, "+", "-")</f>
        <v>-</v>
      </c>
      <c r="BF11" s="8">
        <v>49</v>
      </c>
      <c r="BG11" s="13">
        <v>5.2294557097118465E-2</v>
      </c>
      <c r="BH11" s="11" t="str">
        <f>IF(BG11&gt;=BG$50, "+", "-")</f>
        <v>-</v>
      </c>
      <c r="BI11" s="8">
        <v>81</v>
      </c>
      <c r="BJ11" s="14">
        <v>8.6446104589114198E-2</v>
      </c>
      <c r="BK11" s="11" t="str">
        <f>IF(BJ11&gt;=BJ$50, "+", "-")</f>
        <v>-</v>
      </c>
      <c r="BL11" s="8">
        <v>18</v>
      </c>
      <c r="BM11" s="15">
        <v>5.741626794258373</v>
      </c>
      <c r="BN11" s="11" t="str">
        <f>IF(BM11&gt;=BM$50, "+", "-")</f>
        <v>-</v>
      </c>
    </row>
    <row r="12" spans="1:66" x14ac:dyDescent="0.25">
      <c r="A12" s="21" t="s">
        <v>9</v>
      </c>
      <c r="B12" s="9">
        <v>18875</v>
      </c>
      <c r="C12" s="10">
        <v>0.19756291390728478</v>
      </c>
      <c r="D12" s="10">
        <v>0.60196026490066223</v>
      </c>
      <c r="E12" s="10">
        <v>0.2</v>
      </c>
      <c r="F12" s="10">
        <v>0.90200000000000002</v>
      </c>
      <c r="G12" s="10">
        <v>5.0999999999999997E-2</v>
      </c>
      <c r="H12" s="10">
        <v>1.3000000000000001E-2</v>
      </c>
      <c r="I12" s="10">
        <v>3.3000000000000002E-2</v>
      </c>
      <c r="J12" s="10">
        <v>3.6000000000000004E-2</v>
      </c>
      <c r="K12" s="10">
        <v>0.17699999999999999</v>
      </c>
      <c r="L12" s="9">
        <v>8053.9199999999992</v>
      </c>
      <c r="M12" s="10">
        <v>0.81599999999999995</v>
      </c>
      <c r="N12" s="11" t="str">
        <f>IF(M12&gt;=M$50, "+", "-")</f>
        <v>+</v>
      </c>
      <c r="O12" s="12">
        <v>48813</v>
      </c>
      <c r="P12" s="11" t="str">
        <f>IF(O12&gt;=O$50, "+", "-")</f>
        <v>-</v>
      </c>
      <c r="Q12" s="9">
        <v>3144</v>
      </c>
      <c r="R12" s="10">
        <v>0.41308632242806465</v>
      </c>
      <c r="S12" s="11" t="str">
        <f>IF(R12&gt;=R$50, "+", "-")</f>
        <v>+</v>
      </c>
      <c r="T12" s="9">
        <v>884</v>
      </c>
      <c r="U12" s="10">
        <v>0.11599999999999999</v>
      </c>
      <c r="V12" s="11" t="str">
        <f>IF(U12&gt;=U$50, "+", "-")</f>
        <v>-</v>
      </c>
      <c r="W12" s="9">
        <v>1828</v>
      </c>
      <c r="X12" s="10">
        <v>9.6999999999999989E-2</v>
      </c>
      <c r="Y12" s="11" t="str">
        <f>IF(X12&gt;=X$50, "+", "-")</f>
        <v>-</v>
      </c>
      <c r="Z12" s="10">
        <v>0.12300000000000001</v>
      </c>
      <c r="AA12" s="11" t="str">
        <f>IF(Z12&gt;=Z$50, "+", "-")</f>
        <v>-</v>
      </c>
      <c r="AB12" s="10">
        <v>0.10300000000000001</v>
      </c>
      <c r="AC12" s="11" t="str">
        <f>IF(AB12&gt;=AB$50, "+", "-")</f>
        <v>-</v>
      </c>
      <c r="AD12" s="10">
        <v>6.9000000000000006E-2</v>
      </c>
      <c r="AE12" s="11" t="str">
        <f>IF(AD12&gt;=AD$50, "+", "-")</f>
        <v>-</v>
      </c>
      <c r="AF12" s="10">
        <v>5.3948980135271878E-2</v>
      </c>
      <c r="AG12" s="11" t="str">
        <f>IF(AF12&gt;=AF$50, "+", "-")</f>
        <v>-</v>
      </c>
      <c r="AH12" s="9">
        <v>5547</v>
      </c>
      <c r="AI12" s="10">
        <v>0.29541460297172073</v>
      </c>
      <c r="AJ12" s="11" t="str">
        <f>IF(AI12&gt;=AI$50, "+", "-")</f>
        <v>-</v>
      </c>
      <c r="AK12" s="9">
        <v>1770</v>
      </c>
      <c r="AL12" s="10">
        <v>0.13</v>
      </c>
      <c r="AM12" s="11" t="str">
        <f>IF(AL12&gt;=AL$50, "+", "-")</f>
        <v>+</v>
      </c>
      <c r="AN12" s="9">
        <v>5765</v>
      </c>
      <c r="AO12" s="10">
        <v>0.42200000000000004</v>
      </c>
      <c r="AP12" s="11" t="str">
        <f>IF(AO12&gt;=AO$50, "+", "-")</f>
        <v>+</v>
      </c>
      <c r="AQ12" s="9">
        <v>4398</v>
      </c>
      <c r="AR12" s="10">
        <v>0.32200000000000001</v>
      </c>
      <c r="AS12" s="11" t="str">
        <f>IF(AR12&gt;=AR$50, "+", "-")</f>
        <v>+</v>
      </c>
      <c r="AT12" s="9">
        <v>1721</v>
      </c>
      <c r="AU12" s="10">
        <v>0.126</v>
      </c>
      <c r="AV12" s="11" t="str">
        <f>IF(AU12&gt;=AU$50, "+", "-")</f>
        <v>-</v>
      </c>
      <c r="AW12" s="10">
        <v>0.29100000000000004</v>
      </c>
      <c r="AX12" s="11" t="str">
        <f>IF(AW12&gt;=AW$50, "+", "-")</f>
        <v>+</v>
      </c>
      <c r="AY12" s="10">
        <v>0.56199999999999994</v>
      </c>
      <c r="AZ12" s="11" t="str">
        <f>IF(AY12&gt;=AY$50, "+", "-")</f>
        <v>+</v>
      </c>
      <c r="BA12" s="10">
        <v>7.9000000000000001E-2</v>
      </c>
      <c r="BB12" s="11" t="str">
        <f>IF(BA12&gt;=BA$50, "+", "-")</f>
        <v>-</v>
      </c>
      <c r="BC12" s="9">
        <v>2732</v>
      </c>
      <c r="BD12" s="10">
        <v>0.14474172185430464</v>
      </c>
      <c r="BE12" s="11" t="str">
        <f>IF(BD12&gt;=BD$50, "+", "-")</f>
        <v>-</v>
      </c>
      <c r="BF12" s="8">
        <v>77</v>
      </c>
      <c r="BG12" s="13">
        <v>9.2326139088729012E-2</v>
      </c>
      <c r="BH12" s="11" t="str">
        <f>IF(BG12&gt;=BG$50, "+", "-")</f>
        <v>+</v>
      </c>
      <c r="BI12" s="8">
        <v>114</v>
      </c>
      <c r="BJ12" s="14">
        <v>0.1366906474820144</v>
      </c>
      <c r="BK12" s="11" t="str">
        <f>IF(BJ12&gt;=BJ$50, "+", "-")</f>
        <v>+</v>
      </c>
      <c r="BL12" s="8">
        <v>47</v>
      </c>
      <c r="BM12" s="15">
        <v>15.932203389830507</v>
      </c>
      <c r="BN12" s="11" t="str">
        <f>IF(BM12&gt;=BM$50, "+", "-")</f>
        <v>-</v>
      </c>
    </row>
    <row r="13" spans="1:66" x14ac:dyDescent="0.25">
      <c r="A13" s="21" t="s">
        <v>10</v>
      </c>
      <c r="B13" s="9">
        <v>10936</v>
      </c>
      <c r="C13" s="10">
        <v>0.16093635698610095</v>
      </c>
      <c r="D13" s="10">
        <v>0.63487564008778352</v>
      </c>
      <c r="E13" s="10">
        <v>0.20399999999999999</v>
      </c>
      <c r="F13" s="10">
        <v>0.79500000000000004</v>
      </c>
      <c r="G13" s="10">
        <v>7.4999999999999997E-2</v>
      </c>
      <c r="H13" s="10">
        <v>5.5E-2</v>
      </c>
      <c r="I13" s="10">
        <v>7.4999999999999997E-2</v>
      </c>
      <c r="J13" s="10">
        <v>0.11800000000000001</v>
      </c>
      <c r="K13" s="10">
        <v>0.17399999999999999</v>
      </c>
      <c r="L13" s="9">
        <v>4887.7559999999994</v>
      </c>
      <c r="M13" s="10">
        <v>0.81299999999999994</v>
      </c>
      <c r="N13" s="11" t="str">
        <f>IF(M13&gt;=M$50, "+", "-")</f>
        <v>+</v>
      </c>
      <c r="O13" s="12">
        <v>45102</v>
      </c>
      <c r="P13" s="11" t="str">
        <f>IF(O13&gt;=O$50, "+", "-")</f>
        <v>-</v>
      </c>
      <c r="Q13" s="9">
        <v>1704</v>
      </c>
      <c r="R13" s="10">
        <v>0.34431198221863002</v>
      </c>
      <c r="S13" s="11" t="str">
        <f>IF(R13&gt;=R$50, "+", "-")</f>
        <v>+</v>
      </c>
      <c r="T13" s="9">
        <v>574</v>
      </c>
      <c r="U13" s="10">
        <v>0.11599999999999999</v>
      </c>
      <c r="V13" s="11" t="str">
        <f>IF(U13&gt;=U$50, "+", "-")</f>
        <v>-</v>
      </c>
      <c r="W13" s="9">
        <v>1401</v>
      </c>
      <c r="X13" s="10">
        <v>0.129</v>
      </c>
      <c r="Y13" s="11" t="str">
        <f>IF(X13&gt;=X$50, "+", "-")</f>
        <v>-</v>
      </c>
      <c r="Z13" s="10">
        <v>0.26800000000000002</v>
      </c>
      <c r="AA13" s="11" t="str">
        <f>IF(Z13&gt;=Z$50, "+", "-")</f>
        <v>+</v>
      </c>
      <c r="AB13" s="10">
        <v>0.19399999999999998</v>
      </c>
      <c r="AC13" s="11" t="str">
        <f>IF(AB13&gt;=AB$50, "+", "-")</f>
        <v>+</v>
      </c>
      <c r="AD13" s="10">
        <v>8.1000000000000003E-2</v>
      </c>
      <c r="AE13" s="11" t="str">
        <f>IF(AD13&gt;=AD$50, "+", "-")</f>
        <v>+</v>
      </c>
      <c r="AF13" s="10">
        <v>3.0572897539478516E-2</v>
      </c>
      <c r="AG13" s="11" t="str">
        <f>IF(AF13&gt;=AF$50, "+", "-")</f>
        <v>-</v>
      </c>
      <c r="AH13" s="9">
        <v>3507</v>
      </c>
      <c r="AI13" s="10">
        <v>0.32197943444730076</v>
      </c>
      <c r="AJ13" s="11" t="str">
        <f>IF(AI13&gt;=AI$50, "+", "-")</f>
        <v>-</v>
      </c>
      <c r="AK13" s="9">
        <v>1150</v>
      </c>
      <c r="AL13" s="10">
        <v>0.13900000000000001</v>
      </c>
      <c r="AM13" s="11" t="str">
        <f>IF(AL13&gt;=AL$50, "+", "-")</f>
        <v>+</v>
      </c>
      <c r="AN13" s="9">
        <v>3234</v>
      </c>
      <c r="AO13" s="10">
        <v>0.39200000000000002</v>
      </c>
      <c r="AP13" s="11" t="str">
        <f>IF(AO13&gt;=AO$50, "+", "-")</f>
        <v>+</v>
      </c>
      <c r="AQ13" s="9">
        <v>2482</v>
      </c>
      <c r="AR13" s="10">
        <v>0.30099999999999999</v>
      </c>
      <c r="AS13" s="11" t="str">
        <f>IF(AR13&gt;=AR$50, "+", "-")</f>
        <v>+</v>
      </c>
      <c r="AT13" s="9">
        <v>1379</v>
      </c>
      <c r="AU13" s="10">
        <v>0.16699999999999998</v>
      </c>
      <c r="AV13" s="11" t="str">
        <f>IF(AU13&gt;=AU$50, "+", "-")</f>
        <v>-</v>
      </c>
      <c r="AW13" s="10">
        <v>0.20300000000000001</v>
      </c>
      <c r="AX13" s="11" t="str">
        <f>IF(AW13&gt;=AW$50, "+", "-")</f>
        <v>-</v>
      </c>
      <c r="AY13" s="10">
        <v>0.34700000000000003</v>
      </c>
      <c r="AZ13" s="11" t="str">
        <f>IF(AY13&gt;=AY$50, "+", "-")</f>
        <v>-</v>
      </c>
      <c r="BA13" s="10">
        <v>7.2999999999999995E-2</v>
      </c>
      <c r="BB13" s="11" t="str">
        <f>IF(BA13&gt;=BA$50, "+", "-")</f>
        <v>-</v>
      </c>
      <c r="BC13" s="9">
        <v>1949</v>
      </c>
      <c r="BD13" s="10">
        <v>0.17821872713972201</v>
      </c>
      <c r="BE13" s="11" t="str">
        <f>IF(BD13&gt;=BD$50, "+", "-")</f>
        <v>+</v>
      </c>
      <c r="BF13" s="8">
        <v>63</v>
      </c>
      <c r="BG13" s="13">
        <v>0.10880829015544041</v>
      </c>
      <c r="BH13" s="11" t="str">
        <f>IF(BG13&gt;=BG$50, "+", "-")</f>
        <v>+</v>
      </c>
      <c r="BI13" s="8">
        <v>75</v>
      </c>
      <c r="BJ13" s="14">
        <v>0.12975778546712802</v>
      </c>
      <c r="BK13" s="11" t="str">
        <f>IF(BJ13&gt;=BJ$50, "+", "-")</f>
        <v>+</v>
      </c>
      <c r="BL13" s="8">
        <v>30</v>
      </c>
      <c r="BM13" s="15">
        <v>14.634146341463415</v>
      </c>
      <c r="BN13" s="11" t="str">
        <f>IF(BM13&gt;=BM$50, "+", "-")</f>
        <v>-</v>
      </c>
    </row>
    <row r="14" spans="1:66" x14ac:dyDescent="0.25">
      <c r="A14" s="21" t="s">
        <v>11</v>
      </c>
      <c r="B14" s="9">
        <v>72163</v>
      </c>
      <c r="C14" s="10">
        <v>0.24710724332414119</v>
      </c>
      <c r="D14" s="10">
        <v>0.6088992974238876</v>
      </c>
      <c r="E14" s="10">
        <v>0.14400000000000002</v>
      </c>
      <c r="F14" s="10">
        <v>0.68099999999999994</v>
      </c>
      <c r="G14" s="10">
        <v>0.24299999999999999</v>
      </c>
      <c r="H14" s="10">
        <v>4.0000000000000001E-3</v>
      </c>
      <c r="I14" s="10">
        <v>7.1999999999999995E-2</v>
      </c>
      <c r="J14" s="10">
        <v>3.2000000000000001E-2</v>
      </c>
      <c r="K14" s="10">
        <v>0.16399999999999998</v>
      </c>
      <c r="L14" s="9">
        <v>26732.256000000001</v>
      </c>
      <c r="M14" s="10">
        <v>0.73599999999999999</v>
      </c>
      <c r="N14" s="11" t="str">
        <f>IF(M14&gt;=M$50, "+", "-")</f>
        <v>-</v>
      </c>
      <c r="O14" s="12">
        <v>30444</v>
      </c>
      <c r="P14" s="11" t="str">
        <f>IF(O14&gt;=O$50, "+", "-")</f>
        <v>-</v>
      </c>
      <c r="Q14" s="9">
        <v>9496</v>
      </c>
      <c r="R14" s="10">
        <v>0.31091611551306397</v>
      </c>
      <c r="S14" s="11" t="str">
        <f>IF(R14&gt;=R$50, "+", "-")</f>
        <v>+</v>
      </c>
      <c r="T14" s="9">
        <v>9734</v>
      </c>
      <c r="U14" s="10">
        <v>0.31900000000000001</v>
      </c>
      <c r="V14" s="11" t="str">
        <f>IF(U14&gt;=U$50, "+", "-")</f>
        <v>+</v>
      </c>
      <c r="W14" s="9">
        <v>22145</v>
      </c>
      <c r="X14" s="10">
        <v>0.318</v>
      </c>
      <c r="Y14" s="11" t="str">
        <f>IF(X14&gt;=X$50, "+", "-")</f>
        <v>+</v>
      </c>
      <c r="Z14" s="10">
        <v>0.48799999999999999</v>
      </c>
      <c r="AA14" s="11" t="str">
        <f>IF(Z14&gt;=Z$50, "+", "-")</f>
        <v>+</v>
      </c>
      <c r="AB14" s="10">
        <v>0.434</v>
      </c>
      <c r="AC14" s="11" t="str">
        <f>IF(AB14&gt;=AB$50, "+", "-")</f>
        <v>+</v>
      </c>
      <c r="AD14" s="10">
        <v>0.155</v>
      </c>
      <c r="AE14" s="11" t="str">
        <f>IF(AD14&gt;=AD$50, "+", "-")</f>
        <v>+</v>
      </c>
      <c r="AF14" s="10">
        <v>0.14373831775700935</v>
      </c>
      <c r="AG14" s="11" t="str">
        <f>IF(AF14&gt;=AF$50, "+", "-")</f>
        <v>+</v>
      </c>
      <c r="AH14" s="9">
        <v>39145</v>
      </c>
      <c r="AI14" s="10">
        <v>0.56283249460819551</v>
      </c>
      <c r="AJ14" s="11" t="str">
        <f>IF(AI14&gt;=AI$50, "+", "-")</f>
        <v>+</v>
      </c>
      <c r="AK14" s="9">
        <v>7302</v>
      </c>
      <c r="AL14" s="10">
        <v>0.156</v>
      </c>
      <c r="AM14" s="11" t="str">
        <f>IF(AL14&gt;=AL$50, "+", "-")</f>
        <v>+</v>
      </c>
      <c r="AN14" s="9">
        <v>17271</v>
      </c>
      <c r="AO14" s="10">
        <v>0.37</v>
      </c>
      <c r="AP14" s="11" t="str">
        <f>IF(AO14&gt;=AO$50, "+", "-")</f>
        <v>+</v>
      </c>
      <c r="AQ14" s="9">
        <v>15315</v>
      </c>
      <c r="AR14" s="10">
        <v>0.32799999999999996</v>
      </c>
      <c r="AS14" s="11" t="str">
        <f>IF(AR14&gt;=AR$50, "+", "-")</f>
        <v>+</v>
      </c>
      <c r="AT14" s="9">
        <v>6824</v>
      </c>
      <c r="AU14" s="10">
        <v>0.14599999999999999</v>
      </c>
      <c r="AV14" s="11" t="str">
        <f>IF(AU14&gt;=AU$50, "+", "-")</f>
        <v>-</v>
      </c>
      <c r="AW14" s="10">
        <v>0.309</v>
      </c>
      <c r="AX14" s="11" t="str">
        <f>IF(AW14&gt;=AW$50, "+", "-")</f>
        <v>+</v>
      </c>
      <c r="AY14" s="10">
        <v>0.49099999999999994</v>
      </c>
      <c r="AZ14" s="11" t="str">
        <f>IF(AY14&gt;=AY$50, "+", "-")</f>
        <v>+</v>
      </c>
      <c r="BA14" s="10">
        <v>0.111</v>
      </c>
      <c r="BB14" s="11" t="str">
        <f>IF(BA14&gt;=BA$50, "+", "-")</f>
        <v>+</v>
      </c>
      <c r="BC14" s="9">
        <v>26126</v>
      </c>
      <c r="BD14" s="10">
        <v>0.36204148940592823</v>
      </c>
      <c r="BE14" s="11" t="str">
        <f>IF(BD14&gt;=BD$50, "+", "-")</f>
        <v>+</v>
      </c>
      <c r="BF14" s="9">
        <v>707</v>
      </c>
      <c r="BG14" s="13">
        <v>0.10639578630549285</v>
      </c>
      <c r="BH14" s="11" t="str">
        <f>IF(BG14&gt;=BG$50, "+", "-")</f>
        <v>+</v>
      </c>
      <c r="BI14" s="9">
        <v>898</v>
      </c>
      <c r="BJ14" s="14">
        <v>0.13670269447404476</v>
      </c>
      <c r="BK14" s="11" t="str">
        <f>IF(BJ14&gt;=BJ$50, "+", "-")</f>
        <v>+</v>
      </c>
      <c r="BL14" s="9">
        <v>734</v>
      </c>
      <c r="BM14" s="15">
        <v>66.215606675687866</v>
      </c>
      <c r="BN14" s="11" t="str">
        <f>IF(BM14&gt;=BM$50, "+", "-")</f>
        <v>+</v>
      </c>
    </row>
    <row r="15" spans="1:66" x14ac:dyDescent="0.25">
      <c r="A15" s="21" t="s">
        <v>12</v>
      </c>
      <c r="B15" s="9">
        <v>298011</v>
      </c>
      <c r="C15" s="10">
        <v>0.22113948813969955</v>
      </c>
      <c r="D15" s="10">
        <v>0.66328088560489373</v>
      </c>
      <c r="E15" s="10">
        <v>0.11599999999999999</v>
      </c>
      <c r="F15" s="10">
        <v>0.50700000000000001</v>
      </c>
      <c r="G15" s="10">
        <v>0.43099999999999999</v>
      </c>
      <c r="H15" s="10">
        <v>1.8000000000000002E-2</v>
      </c>
      <c r="I15" s="10">
        <v>4.4000000000000004E-2</v>
      </c>
      <c r="J15" s="10">
        <v>3.2000000000000001E-2</v>
      </c>
      <c r="K15" s="10">
        <v>0.14099999999999999</v>
      </c>
      <c r="L15" s="9">
        <v>118990.16</v>
      </c>
      <c r="M15" s="10">
        <v>0.76</v>
      </c>
      <c r="N15" s="11" t="str">
        <f>IF(M15&gt;=M$50, "+", "-")</f>
        <v>-</v>
      </c>
      <c r="O15" s="12">
        <v>34629</v>
      </c>
      <c r="P15" s="11" t="str">
        <f>IF(O15&gt;=O$50, "+", "-")</f>
        <v>-</v>
      </c>
      <c r="Q15" s="9">
        <v>30018</v>
      </c>
      <c r="R15" s="10">
        <v>0.22293684273067554</v>
      </c>
      <c r="S15" s="11" t="str">
        <f>IF(R15&gt;=R$50, "+", "-")</f>
        <v>-</v>
      </c>
      <c r="T15" s="9">
        <v>31252</v>
      </c>
      <c r="U15" s="10">
        <v>0.23199999999999998</v>
      </c>
      <c r="V15" s="11" t="str">
        <f>IF(U15&gt;=U$50, "+", "-")</f>
        <v>+</v>
      </c>
      <c r="W15" s="9">
        <v>85595</v>
      </c>
      <c r="X15" s="10">
        <v>0.29899999999999999</v>
      </c>
      <c r="Y15" s="11" t="str">
        <f>IF(X15&gt;=X$50, "+", "-")</f>
        <v>+</v>
      </c>
      <c r="Z15" s="10">
        <v>0.44600000000000001</v>
      </c>
      <c r="AA15" s="11" t="str">
        <f>IF(Z15&gt;=Z$50, "+", "-")</f>
        <v>+</v>
      </c>
      <c r="AB15" s="10">
        <v>0.379</v>
      </c>
      <c r="AC15" s="11" t="str">
        <f>IF(AB15&gt;=AB$50, "+", "-")</f>
        <v>+</v>
      </c>
      <c r="AD15" s="10">
        <v>0.14800000000000002</v>
      </c>
      <c r="AE15" s="11" t="str">
        <f>IF(AD15&gt;=AD$50, "+", "-")</f>
        <v>+</v>
      </c>
      <c r="AF15" s="10">
        <v>0.16362849192244711</v>
      </c>
      <c r="AG15" s="11" t="str">
        <f>IF(AF15&gt;=AF$50, "+", "-")</f>
        <v>+</v>
      </c>
      <c r="AH15" s="9">
        <v>143363</v>
      </c>
      <c r="AI15" s="10">
        <v>0.50054990904678942</v>
      </c>
      <c r="AJ15" s="11" t="str">
        <f>IF(AI15&gt;=AI$50, "+", "-")</f>
        <v>+</v>
      </c>
      <c r="AK15" s="9">
        <v>26286</v>
      </c>
      <c r="AL15" s="10">
        <v>0.13700000000000001</v>
      </c>
      <c r="AM15" s="11" t="str">
        <f>IF(AL15&gt;=AL$50, "+", "-")</f>
        <v>+</v>
      </c>
      <c r="AN15" s="9">
        <v>49226</v>
      </c>
      <c r="AO15" s="10">
        <v>0.25800000000000001</v>
      </c>
      <c r="AP15" s="11" t="str">
        <f>IF(AO15&gt;=AO$50, "+", "-")</f>
        <v>-</v>
      </c>
      <c r="AQ15" s="9">
        <v>50969</v>
      </c>
      <c r="AR15" s="10">
        <v>0.26700000000000002</v>
      </c>
      <c r="AS15" s="11" t="str">
        <f>IF(AR15&gt;=AR$50, "+", "-")</f>
        <v>-</v>
      </c>
      <c r="AT15" s="9">
        <v>64529</v>
      </c>
      <c r="AU15" s="10">
        <v>0.33700000000000002</v>
      </c>
      <c r="AV15" s="11" t="str">
        <f>IF(AU15&gt;=AU$50, "+", "-")</f>
        <v>+</v>
      </c>
      <c r="AW15" s="10">
        <v>0.31</v>
      </c>
      <c r="AX15" s="11" t="str">
        <f>IF(AW15&gt;=AW$50, "+", "-")</f>
        <v>+</v>
      </c>
      <c r="AY15" s="10">
        <v>0.50800000000000001</v>
      </c>
      <c r="AZ15" s="11" t="str">
        <f>IF(AY15&gt;=AY$50, "+", "-")</f>
        <v>+</v>
      </c>
      <c r="BA15" s="10">
        <v>0.109</v>
      </c>
      <c r="BB15" s="11" t="str">
        <f>IF(BA15&gt;=BA$50, "+", "-")</f>
        <v>+</v>
      </c>
      <c r="BC15" s="9">
        <v>81125</v>
      </c>
      <c r="BD15" s="10">
        <v>0.27222149517970812</v>
      </c>
      <c r="BE15" s="11" t="str">
        <f>IF(BD15&gt;=BD$50, "+", "-")</f>
        <v>+</v>
      </c>
      <c r="BF15" s="9">
        <v>3007</v>
      </c>
      <c r="BG15" s="13">
        <v>0.11327506969034883</v>
      </c>
      <c r="BH15" s="11" t="str">
        <f>IF(BG15&gt;=BG$50, "+", "-")</f>
        <v>+</v>
      </c>
      <c r="BI15" s="9">
        <v>3998</v>
      </c>
      <c r="BJ15" s="14">
        <v>0.15048178259560374</v>
      </c>
      <c r="BK15" s="11" t="str">
        <f>IF(BJ15&gt;=BJ$50, "+", "-")</f>
        <v>+</v>
      </c>
      <c r="BL15" s="9">
        <v>2158</v>
      </c>
      <c r="BM15" s="15">
        <v>41.769089325462112</v>
      </c>
      <c r="BN15" s="11" t="str">
        <f>IF(BM15&gt;=BM$50, "+", "-")</f>
        <v>+</v>
      </c>
    </row>
    <row r="16" spans="1:66" x14ac:dyDescent="0.25">
      <c r="A16" s="21" t="s">
        <v>13</v>
      </c>
      <c r="B16" s="9">
        <v>389165</v>
      </c>
      <c r="C16" s="10">
        <v>0.22998471085529273</v>
      </c>
      <c r="D16" s="10">
        <v>0.640060128737168</v>
      </c>
      <c r="E16" s="10">
        <v>0.13</v>
      </c>
      <c r="F16" s="10">
        <v>0.40299999999999997</v>
      </c>
      <c r="G16" s="10">
        <v>0.50800000000000001</v>
      </c>
      <c r="H16" s="10">
        <v>0.02</v>
      </c>
      <c r="I16" s="10">
        <v>6.8000000000000005E-2</v>
      </c>
      <c r="J16" s="10">
        <v>0.10800000000000001</v>
      </c>
      <c r="K16" s="10">
        <v>0.2</v>
      </c>
      <c r="L16" s="9">
        <v>140472.4</v>
      </c>
      <c r="M16" s="10">
        <v>0.68799999999999994</v>
      </c>
      <c r="N16" s="11" t="str">
        <f>IF(M16&gt;=M$50, "+", "-")</f>
        <v>-</v>
      </c>
      <c r="O16" s="12">
        <v>26583</v>
      </c>
      <c r="P16" s="11" t="str">
        <f>IF(O16&gt;=O$50, "+", "-")</f>
        <v>-</v>
      </c>
      <c r="Q16" s="9">
        <v>46799</v>
      </c>
      <c r="R16" s="10">
        <v>0.28012114900010177</v>
      </c>
      <c r="S16" s="11" t="str">
        <f>IF(R16&gt;=R$50, "+", "-")</f>
        <v>-</v>
      </c>
      <c r="T16" s="9">
        <v>59891</v>
      </c>
      <c r="U16" s="10">
        <v>0.35799999999999998</v>
      </c>
      <c r="V16" s="11" t="str">
        <f>IF(U16&gt;=U$50, "+", "-")</f>
        <v>+</v>
      </c>
      <c r="W16" s="9">
        <v>136134</v>
      </c>
      <c r="X16" s="10">
        <v>0.36</v>
      </c>
      <c r="Y16" s="11" t="str">
        <f>IF(X16&gt;=X$50, "+", "-")</f>
        <v>+</v>
      </c>
      <c r="Z16" s="10">
        <v>0.52500000000000002</v>
      </c>
      <c r="AA16" s="11" t="str">
        <f>IF(Z16&gt;=Z$50, "+", "-")</f>
        <v>+</v>
      </c>
      <c r="AB16" s="10">
        <v>0.46100000000000002</v>
      </c>
      <c r="AC16" s="11" t="str">
        <f>IF(AB16&gt;=AB$50, "+", "-")</f>
        <v>+</v>
      </c>
      <c r="AD16" s="10">
        <v>0.21199999999999999</v>
      </c>
      <c r="AE16" s="11" t="str">
        <f>IF(AD16&gt;=AD$50, "+", "-")</f>
        <v>+</v>
      </c>
      <c r="AF16" s="10">
        <v>0.18014594141728621</v>
      </c>
      <c r="AG16" s="11" t="str">
        <f>IF(AF16&gt;=AF$50, "+", "-")</f>
        <v>+</v>
      </c>
      <c r="AH16" s="9">
        <v>231229</v>
      </c>
      <c r="AI16" s="10">
        <v>0.61111713106977017</v>
      </c>
      <c r="AJ16" s="11" t="str">
        <f>IF(AI16&gt;=AI$50, "+", "-")</f>
        <v>+</v>
      </c>
      <c r="AK16" s="9">
        <v>54981</v>
      </c>
      <c r="AL16" s="10">
        <v>0.21600000000000003</v>
      </c>
      <c r="AM16" s="11" t="str">
        <f>IF(AL16&gt;=AL$50, "+", "-")</f>
        <v>+</v>
      </c>
      <c r="AN16" s="9">
        <v>84465</v>
      </c>
      <c r="AO16" s="10">
        <v>0.33200000000000002</v>
      </c>
      <c r="AP16" s="11" t="str">
        <f>IF(AO16&gt;=AO$50, "+", "-")</f>
        <v>-</v>
      </c>
      <c r="AQ16" s="9">
        <v>74357</v>
      </c>
      <c r="AR16" s="10">
        <v>0.29199999999999998</v>
      </c>
      <c r="AS16" s="11" t="str">
        <f>IF(AR16&gt;=AR$50, "+", "-")</f>
        <v>+</v>
      </c>
      <c r="AT16" s="9">
        <v>40946</v>
      </c>
      <c r="AU16" s="10">
        <v>0.161</v>
      </c>
      <c r="AV16" s="11" t="str">
        <f>IF(AU16&gt;=AU$50, "+", "-")</f>
        <v>-</v>
      </c>
      <c r="AW16" s="10">
        <v>0.37199999999999994</v>
      </c>
      <c r="AX16" s="11" t="str">
        <f>IF(AW16&gt;=AW$50, "+", "-")</f>
        <v>+</v>
      </c>
      <c r="AY16" s="10">
        <v>0.56799999999999995</v>
      </c>
      <c r="AZ16" s="11" t="str">
        <f>IF(AY16&gt;=AY$50, "+", "-")</f>
        <v>+</v>
      </c>
      <c r="BA16" s="10">
        <v>0.122</v>
      </c>
      <c r="BB16" s="11" t="str">
        <f>IF(BA16&gt;=BA$50, "+", "-")</f>
        <v>+</v>
      </c>
      <c r="BC16" s="9">
        <v>159548</v>
      </c>
      <c r="BD16" s="10">
        <v>0.40997520331992854</v>
      </c>
      <c r="BE16" s="11" t="str">
        <f>IF(BD16&gt;=BD$50, "+", "-")</f>
        <v>+</v>
      </c>
      <c r="BF16" s="9">
        <v>3924</v>
      </c>
      <c r="BG16" s="13">
        <v>0.13759730696402273</v>
      </c>
      <c r="BH16" s="11" t="str">
        <f>IF(BG16&gt;=BG$50, "+", "-")</f>
        <v>+</v>
      </c>
      <c r="BI16" s="9">
        <v>4917</v>
      </c>
      <c r="BJ16" s="14">
        <v>0.17243556023145712</v>
      </c>
      <c r="BK16" s="11" t="str">
        <f>IF(BJ16&gt;=BJ$50, "+", "-")</f>
        <v>+</v>
      </c>
      <c r="BL16" s="9">
        <v>3359</v>
      </c>
      <c r="BM16" s="15">
        <v>51.672948234751175</v>
      </c>
      <c r="BN16" s="11" t="str">
        <f>IF(BM16&gt;=BM$50, "+", "-")</f>
        <v>+</v>
      </c>
    </row>
    <row r="17" spans="1:66" x14ac:dyDescent="0.25">
      <c r="A17" s="21" t="s">
        <v>14</v>
      </c>
      <c r="B17" s="9">
        <v>45160</v>
      </c>
      <c r="C17" s="10">
        <v>0.2187555358724535</v>
      </c>
      <c r="D17" s="10">
        <v>0.63104517271922056</v>
      </c>
      <c r="E17" s="10">
        <v>0.15</v>
      </c>
      <c r="F17" s="10">
        <v>0.49299999999999999</v>
      </c>
      <c r="G17" s="10">
        <v>0.42700000000000005</v>
      </c>
      <c r="H17" s="10">
        <v>4.2000000000000003E-2</v>
      </c>
      <c r="I17" s="10">
        <v>3.7999999999999999E-2</v>
      </c>
      <c r="J17" s="10">
        <v>2.3E-2</v>
      </c>
      <c r="K17" s="10">
        <v>0.12</v>
      </c>
      <c r="L17" s="9">
        <v>18263.671000000002</v>
      </c>
      <c r="M17" s="10">
        <v>0.77300000000000002</v>
      </c>
      <c r="N17" s="11" t="str">
        <f>IF(M17&gt;=M$50, "+", "-")</f>
        <v>+</v>
      </c>
      <c r="O17" s="12">
        <v>53901</v>
      </c>
      <c r="P17" s="11" t="str">
        <f>IF(O17&gt;=O$50, "+", "-")</f>
        <v>+</v>
      </c>
      <c r="Q17" s="9">
        <v>4870</v>
      </c>
      <c r="R17" s="10">
        <v>0.25554914204754159</v>
      </c>
      <c r="S17" s="11" t="str">
        <f>IF(R17&gt;=R$50, "+", "-")</f>
        <v>-</v>
      </c>
      <c r="T17" s="9">
        <v>2877</v>
      </c>
      <c r="U17" s="10">
        <v>0.151</v>
      </c>
      <c r="V17" s="11" t="str">
        <f>IF(U17&gt;=U$50, "+", "-")</f>
        <v>+</v>
      </c>
      <c r="W17" s="9">
        <v>8955</v>
      </c>
      <c r="X17" s="10">
        <v>0.20199999999999999</v>
      </c>
      <c r="Y17" s="11" t="str">
        <f>IF(X17&gt;=X$50, "+", "-")</f>
        <v>+</v>
      </c>
      <c r="Z17" s="10">
        <v>0.28199999999999997</v>
      </c>
      <c r="AA17" s="11" t="str">
        <f>IF(Z17&gt;=Z$50, "+", "-")</f>
        <v>+</v>
      </c>
      <c r="AB17" s="10">
        <v>0.23300000000000001</v>
      </c>
      <c r="AC17" s="11" t="str">
        <f>IF(AB17&gt;=AB$50, "+", "-")</f>
        <v>+</v>
      </c>
      <c r="AD17" s="10">
        <v>0.12</v>
      </c>
      <c r="AE17" s="11" t="str">
        <f>IF(AD17&gt;=AD$50, "+", "-")</f>
        <v>+</v>
      </c>
      <c r="AF17" s="10">
        <v>0.11640630298645807</v>
      </c>
      <c r="AG17" s="11" t="str">
        <f>IF(AF17&gt;=AF$50, "+", "-")</f>
        <v>+</v>
      </c>
      <c r="AH17" s="9">
        <v>15438</v>
      </c>
      <c r="AI17" s="10">
        <v>0.34901544096036896</v>
      </c>
      <c r="AJ17" s="11" t="str">
        <f>IF(AI17&gt;=AI$50, "+", "-")</f>
        <v>+</v>
      </c>
      <c r="AK17" s="9">
        <v>1918</v>
      </c>
      <c r="AL17" s="10">
        <v>6.3E-2</v>
      </c>
      <c r="AM17" s="11" t="str">
        <f>IF(AL17&gt;=AL$50, "+", "-")</f>
        <v>-</v>
      </c>
      <c r="AN17" s="9">
        <v>4925</v>
      </c>
      <c r="AO17" s="10">
        <v>0.16200000000000001</v>
      </c>
      <c r="AP17" s="11" t="str">
        <f>IF(AO17&gt;=AO$50, "+", "-")</f>
        <v>-</v>
      </c>
      <c r="AQ17" s="9">
        <v>8066</v>
      </c>
      <c r="AR17" s="10">
        <v>0.26600000000000001</v>
      </c>
      <c r="AS17" s="11" t="str">
        <f>IF(AR17&gt;=AR$50, "+", "-")</f>
        <v>-</v>
      </c>
      <c r="AT17" s="9">
        <v>15501</v>
      </c>
      <c r="AU17" s="10">
        <v>0.50900000000000001</v>
      </c>
      <c r="AV17" s="11" t="str">
        <f>IF(AU17&gt;=AU$50, "+", "-")</f>
        <v>+</v>
      </c>
      <c r="AW17" s="10">
        <v>0.315</v>
      </c>
      <c r="AX17" s="11" t="str">
        <f>IF(AW17&gt;=AW$50, "+", "-")</f>
        <v>+</v>
      </c>
      <c r="AY17" s="10">
        <v>0.48900000000000005</v>
      </c>
      <c r="AZ17" s="11" t="str">
        <f>IF(AY17&gt;=AY$50, "+", "-")</f>
        <v>+</v>
      </c>
      <c r="BA17" s="10">
        <v>6.8000000000000005E-2</v>
      </c>
      <c r="BB17" s="11" t="str">
        <f>IF(BA17&gt;=BA$50, "+", "-")</f>
        <v>-</v>
      </c>
      <c r="BC17" s="9">
        <v>10142</v>
      </c>
      <c r="BD17" s="10">
        <v>0.22457927369353409</v>
      </c>
      <c r="BE17" s="11" t="str">
        <f>IF(BD17&gt;=BD$50, "+", "-")</f>
        <v>+</v>
      </c>
      <c r="BF17" s="8">
        <v>281</v>
      </c>
      <c r="BG17" s="13">
        <v>0.10024973242953977</v>
      </c>
      <c r="BH17" s="11" t="str">
        <f>IF(BG17&gt;=BG$50, "+", "-")</f>
        <v>+</v>
      </c>
      <c r="BI17" s="8">
        <v>330</v>
      </c>
      <c r="BJ17" s="14">
        <v>0.11760513186029936</v>
      </c>
      <c r="BK17" s="11" t="str">
        <f>IF(BJ17&gt;=BJ$50, "+", "-")</f>
        <v>-</v>
      </c>
      <c r="BL17" s="8">
        <v>182</v>
      </c>
      <c r="BM17" s="15">
        <v>20.93156986774008</v>
      </c>
      <c r="BN17" s="11" t="str">
        <f>IF(BM17&gt;=BM$50, "+", "-")</f>
        <v>-</v>
      </c>
    </row>
    <row r="18" spans="1:66" x14ac:dyDescent="0.25">
      <c r="A18" s="21" t="s">
        <v>15</v>
      </c>
      <c r="B18" s="9">
        <v>819046</v>
      </c>
      <c r="C18" s="10">
        <v>0.22597143505981349</v>
      </c>
      <c r="D18" s="10">
        <v>0.67876285336843112</v>
      </c>
      <c r="E18" s="10">
        <v>9.5000000000000001E-2</v>
      </c>
      <c r="F18" s="10">
        <v>0.61099999999999999</v>
      </c>
      <c r="G18" s="10">
        <v>0.28100000000000003</v>
      </c>
      <c r="H18" s="10">
        <v>4.8000000000000001E-2</v>
      </c>
      <c r="I18" s="10">
        <v>0.06</v>
      </c>
      <c r="J18" s="10">
        <v>5.7999999999999996E-2</v>
      </c>
      <c r="K18" s="10">
        <v>0.12</v>
      </c>
      <c r="L18" s="9">
        <v>366239.71600000001</v>
      </c>
      <c r="M18" s="10">
        <v>0.80200000000000005</v>
      </c>
      <c r="N18" s="11" t="str">
        <f>IF(M18&gt;=M$50, "+", "-")</f>
        <v>+</v>
      </c>
      <c r="O18" s="12">
        <v>46830</v>
      </c>
      <c r="P18" s="11" t="str">
        <f>IF(O18&gt;=O$50, "+", "-")</f>
        <v>-</v>
      </c>
      <c r="Q18" s="9">
        <v>66560</v>
      </c>
      <c r="R18" s="10">
        <v>0.19977009631343737</v>
      </c>
      <c r="S18" s="11" t="str">
        <f>IF(R18&gt;=R$50, "+", "-")</f>
        <v>-</v>
      </c>
      <c r="T18" s="9">
        <v>58553</v>
      </c>
      <c r="U18" s="10">
        <v>0.17600000000000002</v>
      </c>
      <c r="V18" s="11" t="str">
        <f>IF(U18&gt;=U$50, "+", "-")</f>
        <v>+</v>
      </c>
      <c r="W18" s="9">
        <v>171058</v>
      </c>
      <c r="X18" s="10">
        <v>0.215</v>
      </c>
      <c r="Y18" s="11" t="str">
        <f>IF(X18&gt;=X$50, "+", "-")</f>
        <v>+</v>
      </c>
      <c r="Z18" s="10">
        <v>0.318</v>
      </c>
      <c r="AA18" s="11" t="str">
        <f>IF(Z18&gt;=Z$50, "+", "-")</f>
        <v>+</v>
      </c>
      <c r="AB18" s="10">
        <v>0.254</v>
      </c>
      <c r="AC18" s="11" t="str">
        <f>IF(AB18&gt;=AB$50, "+", "-")</f>
        <v>+</v>
      </c>
      <c r="AD18" s="10">
        <v>0.10800000000000001</v>
      </c>
      <c r="AE18" s="11" t="str">
        <f>IF(AD18&gt;=AD$50, "+", "-")</f>
        <v>+</v>
      </c>
      <c r="AF18" s="10">
        <v>0.10548807380257409</v>
      </c>
      <c r="AG18" s="11" t="str">
        <f>IF(AF18&gt;=AF$50, "+", "-")</f>
        <v>+</v>
      </c>
      <c r="AH18" s="9">
        <v>330960</v>
      </c>
      <c r="AI18" s="10">
        <v>0.41585569194311012</v>
      </c>
      <c r="AJ18" s="11" t="str">
        <f>IF(AI18&gt;=AI$50, "+", "-")</f>
        <v>+</v>
      </c>
      <c r="AK18" s="9">
        <v>60831</v>
      </c>
      <c r="AL18" s="10">
        <v>0.114</v>
      </c>
      <c r="AM18" s="11" t="str">
        <f>IF(AL18&gt;=AL$50, "+", "-")</f>
        <v>+</v>
      </c>
      <c r="AN18" s="9">
        <v>137990</v>
      </c>
      <c r="AO18" s="10">
        <v>0.25800000000000001</v>
      </c>
      <c r="AP18" s="11" t="str">
        <f>IF(AO18&gt;=AO$50, "+", "-")</f>
        <v>-</v>
      </c>
      <c r="AQ18" s="9">
        <v>150404</v>
      </c>
      <c r="AR18" s="10">
        <v>0.28100000000000003</v>
      </c>
      <c r="AS18" s="11" t="str">
        <f>IF(AR18&gt;=AR$50, "+", "-")</f>
        <v>-</v>
      </c>
      <c r="AT18" s="9">
        <v>185460</v>
      </c>
      <c r="AU18" s="10">
        <v>0.34700000000000003</v>
      </c>
      <c r="AV18" s="11" t="str">
        <f>IF(AU18&gt;=AU$50, "+", "-")</f>
        <v>+</v>
      </c>
      <c r="AW18" s="10">
        <v>0.26500000000000001</v>
      </c>
      <c r="AX18" s="11" t="str">
        <f>IF(AW18&gt;=AW$50, "+", "-")</f>
        <v>+</v>
      </c>
      <c r="AY18" s="10">
        <v>0.47099999999999992</v>
      </c>
      <c r="AZ18" s="11" t="str">
        <f>IF(AY18&gt;=AY$50, "+", "-")</f>
        <v>-</v>
      </c>
      <c r="BA18" s="10">
        <v>0.12</v>
      </c>
      <c r="BB18" s="11" t="str">
        <f>IF(BA18&gt;=BA$50, "+", "-")</f>
        <v>+</v>
      </c>
      <c r="BC18" s="9">
        <v>184531</v>
      </c>
      <c r="BD18" s="10">
        <v>0.22529992210449717</v>
      </c>
      <c r="BE18" s="11" t="str">
        <f>IF(BD18&gt;=BD$50, "+", "-")</f>
        <v>+</v>
      </c>
      <c r="BF18" s="9">
        <v>6630</v>
      </c>
      <c r="BG18" s="13">
        <v>9.6659911650216507E-2</v>
      </c>
      <c r="BH18" s="11" t="str">
        <f>IF(BG18&gt;=BG$50, "+", "-")</f>
        <v>+</v>
      </c>
      <c r="BI18" s="9">
        <v>9325</v>
      </c>
      <c r="BJ18" s="14">
        <v>0.13591511317757146</v>
      </c>
      <c r="BK18" s="11" t="str">
        <f>IF(BJ18&gt;=BJ$50, "+", "-")</f>
        <v>+</v>
      </c>
      <c r="BL18" s="9">
        <v>4246</v>
      </c>
      <c r="BM18" s="15">
        <v>32.068275367244439</v>
      </c>
      <c r="BN18" s="11" t="str">
        <f>IF(BM18&gt;=BM$50, "+", "-")</f>
        <v>+</v>
      </c>
    </row>
    <row r="19" spans="1:66" x14ac:dyDescent="0.25">
      <c r="A19" s="21" t="s">
        <v>16</v>
      </c>
      <c r="B19" s="9">
        <v>141143</v>
      </c>
      <c r="C19" s="10">
        <v>0.221215363142345</v>
      </c>
      <c r="D19" s="10">
        <v>0.6536066259042248</v>
      </c>
      <c r="E19" s="10">
        <v>0.125</v>
      </c>
      <c r="F19" s="10">
        <v>0.54899999999999993</v>
      </c>
      <c r="G19" s="10">
        <v>0.39799999999999996</v>
      </c>
      <c r="H19" s="10">
        <v>1.1000000000000001E-2</v>
      </c>
      <c r="I19" s="10">
        <v>4.1999999999999996E-2</v>
      </c>
      <c r="J19" s="10">
        <v>3.9E-2</v>
      </c>
      <c r="K19" s="10">
        <v>0.185</v>
      </c>
      <c r="L19" s="9">
        <v>47372.090000000004</v>
      </c>
      <c r="M19" s="10">
        <v>0.67400000000000004</v>
      </c>
      <c r="N19" s="11" t="str">
        <f>IF(M19&gt;=M$50, "+", "-")</f>
        <v>-</v>
      </c>
      <c r="O19" s="12">
        <v>28745</v>
      </c>
      <c r="P19" s="11" t="str">
        <f>IF(O19&gt;=O$50, "+", "-")</f>
        <v>-</v>
      </c>
      <c r="Q19" s="9">
        <v>17307</v>
      </c>
      <c r="R19" s="10">
        <v>0.30134768073547846</v>
      </c>
      <c r="S19" s="11" t="str">
        <f>IF(R19&gt;=R$50, "+", "-")</f>
        <v>-</v>
      </c>
      <c r="T19" s="9">
        <v>17326</v>
      </c>
      <c r="U19" s="10">
        <v>0.30199999999999999</v>
      </c>
      <c r="V19" s="11" t="str">
        <f>IF(U19&gt;=U$50, "+", "-")</f>
        <v>+</v>
      </c>
      <c r="W19" s="9">
        <v>44916</v>
      </c>
      <c r="X19" s="10">
        <v>0.34499999999999997</v>
      </c>
      <c r="Y19" s="11" t="str">
        <f>IF(X19&gt;=X$50, "+", "-")</f>
        <v>+</v>
      </c>
      <c r="Z19" s="10">
        <v>0.51700000000000002</v>
      </c>
      <c r="AA19" s="11" t="str">
        <f>IF(Z19&gt;=Z$50, "+", "-")</f>
        <v>+</v>
      </c>
      <c r="AB19" s="10">
        <v>0.45700000000000002</v>
      </c>
      <c r="AC19" s="11" t="str">
        <f>IF(AB19&gt;=AB$50, "+", "-")</f>
        <v>+</v>
      </c>
      <c r="AD19" s="10">
        <v>0.154</v>
      </c>
      <c r="AE19" s="11" t="str">
        <f>IF(AD19&gt;=AD$50, "+", "-")</f>
        <v>+</v>
      </c>
      <c r="AF19" s="10">
        <v>0.16794690591777792</v>
      </c>
      <c r="AG19" s="11" t="str">
        <f>IF(AF19&gt;=AF$50, "+", "-")</f>
        <v>+</v>
      </c>
      <c r="AH19" s="9">
        <v>76502</v>
      </c>
      <c r="AI19" s="10">
        <v>0.58764517913107606</v>
      </c>
      <c r="AJ19" s="11" t="str">
        <f>IF(AI19&gt;=AI$50, "+", "-")</f>
        <v>+</v>
      </c>
      <c r="AK19" s="9">
        <v>14889</v>
      </c>
      <c r="AL19" s="10">
        <v>0.17</v>
      </c>
      <c r="AM19" s="11" t="str">
        <f>IF(AL19&gt;=AL$50, "+", "-")</f>
        <v>+</v>
      </c>
      <c r="AN19" s="9">
        <v>25958</v>
      </c>
      <c r="AO19" s="10">
        <v>0.29499999999999998</v>
      </c>
      <c r="AP19" s="11" t="str">
        <f>IF(AO19&gt;=AO$50, "+", "-")</f>
        <v>-</v>
      </c>
      <c r="AQ19" s="9">
        <v>31595</v>
      </c>
      <c r="AR19" s="10">
        <v>0.36</v>
      </c>
      <c r="AS19" s="11" t="str">
        <f>IF(AR19&gt;=AR$50, "+", "-")</f>
        <v>+</v>
      </c>
      <c r="AT19" s="9">
        <v>15511</v>
      </c>
      <c r="AU19" s="10">
        <v>0.17600000000000002</v>
      </c>
      <c r="AV19" s="11" t="str">
        <f>IF(AU19&gt;=AU$50, "+", "-")</f>
        <v>-</v>
      </c>
      <c r="AW19" s="10">
        <v>0.315</v>
      </c>
      <c r="AX19" s="11" t="str">
        <f>IF(AW19&gt;=AW$50, "+", "-")</f>
        <v>+</v>
      </c>
      <c r="AY19" s="10">
        <v>0.57700000000000007</v>
      </c>
      <c r="AZ19" s="11" t="str">
        <f>IF(AY19&gt;=AY$50, "+", "-")</f>
        <v>+</v>
      </c>
      <c r="BA19" s="10">
        <v>0.129</v>
      </c>
      <c r="BB19" s="11" t="str">
        <f>IF(BA19&gt;=BA$50, "+", "-")</f>
        <v>+</v>
      </c>
      <c r="BC19" s="9">
        <v>49089</v>
      </c>
      <c r="BD19" s="10">
        <v>0.34779620668400135</v>
      </c>
      <c r="BE19" s="11" t="str">
        <f>IF(BD19&gt;=BD$50, "+", "-")</f>
        <v>+</v>
      </c>
      <c r="BF19" s="9">
        <v>1231</v>
      </c>
      <c r="BG19" s="13">
        <v>0.1130394857667585</v>
      </c>
      <c r="BH19" s="11" t="str">
        <f>IF(BG19&gt;=BG$50, "+", "-")</f>
        <v>+</v>
      </c>
      <c r="BI19" s="9">
        <v>1795</v>
      </c>
      <c r="BJ19" s="14">
        <v>0.16475447452960074</v>
      </c>
      <c r="BK19" s="11" t="str">
        <f>IF(BJ19&gt;=BJ$50, "+", "-")</f>
        <v>+</v>
      </c>
      <c r="BL19" s="9">
        <v>1044</v>
      </c>
      <c r="BM19" s="15">
        <v>38.630897317298796</v>
      </c>
      <c r="BN19" s="11" t="str">
        <f>IF(BM19&gt;=BM$50, "+", "-")</f>
        <v>+</v>
      </c>
    </row>
    <row r="20" spans="1:66" x14ac:dyDescent="0.25">
      <c r="A20" s="21" t="s">
        <v>17</v>
      </c>
      <c r="B20" s="9">
        <v>17413</v>
      </c>
      <c r="C20" s="10">
        <v>0.2066846608855453</v>
      </c>
      <c r="D20" s="10">
        <v>0.60167690805719864</v>
      </c>
      <c r="E20" s="10">
        <v>0.192</v>
      </c>
      <c r="F20" s="10">
        <v>6.6000000000000003E-2</v>
      </c>
      <c r="G20" s="10">
        <v>0.90300000000000002</v>
      </c>
      <c r="H20" s="10">
        <v>2E-3</v>
      </c>
      <c r="I20" s="10">
        <v>0.03</v>
      </c>
      <c r="J20" s="10">
        <v>9.0000000000000011E-3</v>
      </c>
      <c r="K20" s="10">
        <v>0.218</v>
      </c>
      <c r="L20" s="9">
        <v>5574.2060000000001</v>
      </c>
      <c r="M20" s="10">
        <v>0.63800000000000001</v>
      </c>
      <c r="N20" s="11" t="str">
        <f>IF(M20&gt;=M$50, "+", "-")</f>
        <v>-</v>
      </c>
      <c r="O20" s="12">
        <v>19953</v>
      </c>
      <c r="P20" s="11" t="str">
        <f>IF(O20&gt;=O$50, "+", "-")</f>
        <v>-</v>
      </c>
      <c r="Q20" s="9">
        <v>2705</v>
      </c>
      <c r="R20" s="10">
        <v>0.32935589918422015</v>
      </c>
      <c r="S20" s="11" t="str">
        <f>IF(R20&gt;=R$50, "+", "-")</f>
        <v>+</v>
      </c>
      <c r="T20" s="9">
        <v>3604</v>
      </c>
      <c r="U20" s="10">
        <v>0.439</v>
      </c>
      <c r="V20" s="11" t="str">
        <f>IF(U20&gt;=U$50, "+", "-")</f>
        <v>+</v>
      </c>
      <c r="W20" s="9">
        <v>7112</v>
      </c>
      <c r="X20" s="10">
        <v>0.41799999999999998</v>
      </c>
      <c r="Y20" s="11" t="str">
        <f>IF(X20&gt;=X$50, "+", "-")</f>
        <v>+</v>
      </c>
      <c r="Z20" s="10">
        <v>0.61599999999999999</v>
      </c>
      <c r="AA20" s="11" t="str">
        <f>IF(Z20&gt;=Z$50, "+", "-")</f>
        <v>+</v>
      </c>
      <c r="AB20" s="10">
        <v>0.52700000000000002</v>
      </c>
      <c r="AC20" s="11" t="str">
        <f>IF(AB20&gt;=AB$50, "+", "-")</f>
        <v>+</v>
      </c>
      <c r="AD20" s="10">
        <v>0.23199999999999998</v>
      </c>
      <c r="AE20" s="11" t="str">
        <f>IF(AD20&gt;=AD$50, "+", "-")</f>
        <v>+</v>
      </c>
      <c r="AF20" s="10">
        <v>0.19598285076642979</v>
      </c>
      <c r="AG20" s="11" t="str">
        <f>IF(AF20&gt;=AF$50, "+", "-")</f>
        <v>+</v>
      </c>
      <c r="AH20" s="9">
        <v>11760</v>
      </c>
      <c r="AI20" s="10">
        <v>0.69066776296470311</v>
      </c>
      <c r="AJ20" s="11" t="str">
        <f>IF(AI20&gt;=AI$50, "+", "-")</f>
        <v>+</v>
      </c>
      <c r="AK20" s="9">
        <v>2163</v>
      </c>
      <c r="AL20" s="10">
        <v>0.17899999999999999</v>
      </c>
      <c r="AM20" s="11" t="str">
        <f>IF(AL20&gt;=AL$50, "+", "-")</f>
        <v>+</v>
      </c>
      <c r="AN20" s="9">
        <v>4249</v>
      </c>
      <c r="AO20" s="10">
        <v>0.35200000000000004</v>
      </c>
      <c r="AP20" s="11" t="str">
        <f>IF(AO20&gt;=AO$50, "+", "-")</f>
        <v>+</v>
      </c>
      <c r="AQ20" s="9">
        <v>4164</v>
      </c>
      <c r="AR20" s="10">
        <v>0.34499999999999997</v>
      </c>
      <c r="AS20" s="11" t="str">
        <f>IF(AR20&gt;=AR$50, "+", "-")</f>
        <v>+</v>
      </c>
      <c r="AT20" s="9">
        <v>1498</v>
      </c>
      <c r="AU20" s="10">
        <v>0.12399999999999999</v>
      </c>
      <c r="AV20" s="11" t="str">
        <f>IF(AU20&gt;=AU$50, "+", "-")</f>
        <v>-</v>
      </c>
      <c r="AW20" s="10">
        <v>0.48499999999999999</v>
      </c>
      <c r="AX20" s="11" t="str">
        <f>IF(AW20&gt;=AW$50, "+", "-")</f>
        <v>+</v>
      </c>
      <c r="AY20" s="10">
        <v>0.60699999999999998</v>
      </c>
      <c r="AZ20" s="11" t="str">
        <f>IF(AY20&gt;=AY$50, "+", "-")</f>
        <v>+</v>
      </c>
      <c r="BA20" s="10">
        <v>0.11599999999999999</v>
      </c>
      <c r="BB20" s="11" t="str">
        <f>IF(BA20&gt;=BA$50, "+", "-")</f>
        <v>+</v>
      </c>
      <c r="BC20" s="9">
        <v>8548</v>
      </c>
      <c r="BD20" s="10">
        <v>0.49089760523746628</v>
      </c>
      <c r="BE20" s="11" t="str">
        <f>IF(BD20&gt;=BD$50, "+", "-")</f>
        <v>+</v>
      </c>
      <c r="BF20" s="8">
        <v>199</v>
      </c>
      <c r="BG20" s="13">
        <v>0.17471466198419666</v>
      </c>
      <c r="BH20" s="11" t="str">
        <f>IF(BG20&gt;=BG$50, "+", "-")</f>
        <v>+</v>
      </c>
      <c r="BI20" s="8">
        <v>212</v>
      </c>
      <c r="BJ20" s="14">
        <v>0.18563922942206654</v>
      </c>
      <c r="BK20" s="11" t="str">
        <f>IF(BJ20&gt;=BJ$50, "+", "-")</f>
        <v>+</v>
      </c>
      <c r="BL20" s="8">
        <v>166</v>
      </c>
      <c r="BM20" s="15">
        <v>65.873015873015873</v>
      </c>
      <c r="BN20" s="11" t="str">
        <f>IF(BM20&gt;=BM$50, "+", "-")</f>
        <v>+</v>
      </c>
    </row>
    <row r="21" spans="1:66" x14ac:dyDescent="0.25">
      <c r="A21" s="21" t="s">
        <v>18</v>
      </c>
      <c r="B21" s="9">
        <v>47863</v>
      </c>
      <c r="C21" s="10">
        <v>0.22200864968765016</v>
      </c>
      <c r="D21" s="10">
        <v>0.62645467271169797</v>
      </c>
      <c r="E21" s="10">
        <v>0.152</v>
      </c>
      <c r="F21" s="10">
        <v>0.373</v>
      </c>
      <c r="G21" s="10">
        <v>0.59499999999999997</v>
      </c>
      <c r="H21" s="10">
        <v>6.9999999999999993E-3</v>
      </c>
      <c r="I21" s="10">
        <v>2.6000000000000002E-2</v>
      </c>
      <c r="J21" s="10">
        <v>1.3999999999999999E-2</v>
      </c>
      <c r="K21" s="10">
        <v>0.16200000000000001</v>
      </c>
      <c r="L21" s="9">
        <v>20457.020999999997</v>
      </c>
      <c r="M21" s="10">
        <v>0.79299999999999993</v>
      </c>
      <c r="N21" s="11" t="str">
        <f>IF(M21&gt;=M$50, "+", "-")</f>
        <v>+</v>
      </c>
      <c r="O21" s="12">
        <v>35949</v>
      </c>
      <c r="P21" s="11" t="str">
        <f>IF(O21&gt;=O$50, "+", "-")</f>
        <v>-</v>
      </c>
      <c r="Q21" s="9">
        <v>6307</v>
      </c>
      <c r="R21" s="10">
        <v>0.28278706900416983</v>
      </c>
      <c r="S21" s="11" t="str">
        <f>IF(R21&gt;=R$50, "+", "-")</f>
        <v>-</v>
      </c>
      <c r="T21" s="9">
        <v>5215</v>
      </c>
      <c r="U21" s="10">
        <v>0.23399999999999999</v>
      </c>
      <c r="V21" s="11" t="str">
        <f>IF(U21&gt;=U$50, "+", "-")</f>
        <v>+</v>
      </c>
      <c r="W21" s="9">
        <v>10134</v>
      </c>
      <c r="X21" s="10">
        <v>0.215</v>
      </c>
      <c r="Y21" s="11" t="str">
        <f>IF(X21&gt;=X$50, "+", "-")</f>
        <v>+</v>
      </c>
      <c r="Z21" s="10">
        <v>0.315</v>
      </c>
      <c r="AA21" s="11" t="str">
        <f>IF(Z21&gt;=Z$50, "+", "-")</f>
        <v>+</v>
      </c>
      <c r="AB21" s="10">
        <v>0.28100000000000003</v>
      </c>
      <c r="AC21" s="11" t="str">
        <f>IF(AB21&gt;=AB$50, "+", "-")</f>
        <v>+</v>
      </c>
      <c r="AD21" s="10">
        <v>0.13500000000000001</v>
      </c>
      <c r="AE21" s="11" t="str">
        <f>IF(AD21&gt;=AD$50, "+", "-")</f>
        <v>+</v>
      </c>
      <c r="AF21" s="10">
        <v>0.1051660907722638</v>
      </c>
      <c r="AG21" s="11" t="str">
        <f>IF(AF21&gt;=AF$50, "+", "-")</f>
        <v>+</v>
      </c>
      <c r="AH21" s="9">
        <v>20631</v>
      </c>
      <c r="AI21" s="10">
        <v>0.43734763529985371</v>
      </c>
      <c r="AJ21" s="11" t="str">
        <f>IF(AI21&gt;=AI$50, "+", "-")</f>
        <v>+</v>
      </c>
      <c r="AK21" s="9">
        <v>3522</v>
      </c>
      <c r="AL21" s="10">
        <v>0.107</v>
      </c>
      <c r="AM21" s="11" t="str">
        <f>IF(AL21&gt;=AL$50, "+", "-")</f>
        <v>+</v>
      </c>
      <c r="AN21" s="9">
        <v>10613</v>
      </c>
      <c r="AO21" s="10">
        <v>0.32100000000000001</v>
      </c>
      <c r="AP21" s="11" t="str">
        <f>IF(AO21&gt;=AO$50, "+", "-")</f>
        <v>-</v>
      </c>
      <c r="AQ21" s="9">
        <v>12102</v>
      </c>
      <c r="AR21" s="10">
        <v>0.36599999999999999</v>
      </c>
      <c r="AS21" s="11" t="str">
        <f>IF(AR21&gt;=AR$50, "+", "-")</f>
        <v>+</v>
      </c>
      <c r="AT21" s="9">
        <v>6813</v>
      </c>
      <c r="AU21" s="10">
        <v>0.20600000000000002</v>
      </c>
      <c r="AV21" s="11" t="str">
        <f>IF(AU21&gt;=AU$50, "+", "-")</f>
        <v>-</v>
      </c>
      <c r="AW21" s="10">
        <v>0.27299999999999996</v>
      </c>
      <c r="AX21" s="11" t="str">
        <f>IF(AW21&gt;=AW$50, "+", "-")</f>
        <v>+</v>
      </c>
      <c r="AY21" s="10">
        <v>0.57799999999999996</v>
      </c>
      <c r="AZ21" s="11" t="str">
        <f>IF(AY21&gt;=AY$50, "+", "-")</f>
        <v>+</v>
      </c>
      <c r="BA21" s="10">
        <v>0.10199999999999999</v>
      </c>
      <c r="BB21" s="11" t="str">
        <f>IF(BA21&gt;=BA$50, "+", "-")</f>
        <v>+</v>
      </c>
      <c r="BC21" s="9">
        <v>12191</v>
      </c>
      <c r="BD21" s="10">
        <v>0.254706140442513</v>
      </c>
      <c r="BE21" s="11" t="str">
        <f>IF(BD21&gt;=BD$50, "+", "-")</f>
        <v>+</v>
      </c>
      <c r="BF21" s="8">
        <v>342</v>
      </c>
      <c r="BG21" s="13">
        <v>0.11987381703470032</v>
      </c>
      <c r="BH21" s="11" t="str">
        <f>IF(BG21&gt;=BG$50, "+", "-")</f>
        <v>+</v>
      </c>
      <c r="BI21" s="8">
        <v>427</v>
      </c>
      <c r="BJ21" s="14">
        <v>0.14977200982111541</v>
      </c>
      <c r="BK21" s="11" t="str">
        <f>IF(BJ21&gt;=BJ$50, "+", "-")</f>
        <v>+</v>
      </c>
      <c r="BL21" s="8">
        <v>270</v>
      </c>
      <c r="BM21" s="15">
        <v>37.735849056603769</v>
      </c>
      <c r="BN21" s="11" t="str">
        <f>IF(BM21&gt;=BM$50, "+", "-")</f>
        <v>+</v>
      </c>
    </row>
    <row r="22" spans="1:66" x14ac:dyDescent="0.25">
      <c r="A22" s="21" t="s">
        <v>19</v>
      </c>
      <c r="B22" s="9">
        <v>16473</v>
      </c>
      <c r="C22" s="10">
        <v>0.20196685485339647</v>
      </c>
      <c r="D22" s="10">
        <v>0.61974139501001635</v>
      </c>
      <c r="E22" s="10">
        <v>0.17800000000000002</v>
      </c>
      <c r="F22" s="10">
        <v>0.94099999999999995</v>
      </c>
      <c r="G22" s="10">
        <v>2.2000000000000002E-2</v>
      </c>
      <c r="H22" s="10">
        <v>0.01</v>
      </c>
      <c r="I22" s="10">
        <v>2.7999999999999997E-2</v>
      </c>
      <c r="J22" s="10">
        <v>4.2000000000000003E-2</v>
      </c>
      <c r="K22" s="10">
        <v>0.11800000000000001</v>
      </c>
      <c r="L22" s="9">
        <v>7455.197000000001</v>
      </c>
      <c r="M22" s="10">
        <v>0.82900000000000007</v>
      </c>
      <c r="N22" s="11" t="str">
        <f>IF(M22&gt;=M$50, "+", "-")</f>
        <v>+</v>
      </c>
      <c r="O22" s="12">
        <v>54431</v>
      </c>
      <c r="P22" s="11" t="str">
        <f>IF(O22&gt;=O$50, "+", "-")</f>
        <v>+</v>
      </c>
      <c r="Q22" s="9">
        <v>2258</v>
      </c>
      <c r="R22" s="10">
        <v>0.30825938566552902</v>
      </c>
      <c r="S22" s="11" t="str">
        <f>IF(R22&gt;=R$50, "+", "-")</f>
        <v>-</v>
      </c>
      <c r="T22" s="9">
        <v>523</v>
      </c>
      <c r="U22" s="10">
        <v>7.0999999999999994E-2</v>
      </c>
      <c r="V22" s="11" t="str">
        <f>IF(U22&gt;=U$50, "+", "-")</f>
        <v>-</v>
      </c>
      <c r="W22" s="9">
        <v>1442</v>
      </c>
      <c r="X22" s="10">
        <v>8.8000000000000009E-2</v>
      </c>
      <c r="Y22" s="11" t="str">
        <f>IF(X22&gt;=X$50, "+", "-")</f>
        <v>-</v>
      </c>
      <c r="Z22" s="10">
        <v>9.6999999999999989E-2</v>
      </c>
      <c r="AA22" s="11" t="str">
        <f>IF(Z22&gt;=Z$50, "+", "-")</f>
        <v>-</v>
      </c>
      <c r="AB22" s="10">
        <v>0.10300000000000001</v>
      </c>
      <c r="AC22" s="11" t="str">
        <f>IF(AB22&gt;=AB$50, "+", "-")</f>
        <v>-</v>
      </c>
      <c r="AD22" s="10">
        <v>8.900000000000001E-2</v>
      </c>
      <c r="AE22" s="11" t="str">
        <f>IF(AD22&gt;=AD$50, "+", "-")</f>
        <v>+</v>
      </c>
      <c r="AF22" s="10">
        <v>2.8119293974437007E-2</v>
      </c>
      <c r="AG22" s="11" t="str">
        <f>IF(AF22&gt;=AF$50, "+", "-")</f>
        <v>-</v>
      </c>
      <c r="AH22" s="9">
        <v>4188</v>
      </c>
      <c r="AI22" s="10">
        <v>0.25489957395009127</v>
      </c>
      <c r="AJ22" s="11" t="str">
        <f>IF(AI22&gt;=AI$50, "+", "-")</f>
        <v>-</v>
      </c>
      <c r="AK22" s="9">
        <v>545</v>
      </c>
      <c r="AL22" s="10">
        <v>4.5999999999999999E-2</v>
      </c>
      <c r="AM22" s="11" t="str">
        <f>IF(AL22&gt;=AL$50, "+", "-")</f>
        <v>-</v>
      </c>
      <c r="AN22" s="9">
        <v>3091</v>
      </c>
      <c r="AO22" s="10">
        <v>0.25900000000000001</v>
      </c>
      <c r="AP22" s="11" t="str">
        <f>IF(AO22&gt;=AO$50, "+", "-")</f>
        <v>-</v>
      </c>
      <c r="AQ22" s="9">
        <v>3890</v>
      </c>
      <c r="AR22" s="10">
        <v>0.32700000000000001</v>
      </c>
      <c r="AS22" s="11" t="str">
        <f>IF(AR22&gt;=AR$50, "+", "-")</f>
        <v>+</v>
      </c>
      <c r="AT22" s="9">
        <v>4404</v>
      </c>
      <c r="AU22" s="10">
        <v>0.36899999999999999</v>
      </c>
      <c r="AV22" s="11" t="str">
        <f>IF(AU22&gt;=AU$50, "+", "-")</f>
        <v>+</v>
      </c>
      <c r="AW22" s="10">
        <v>0.27100000000000002</v>
      </c>
      <c r="AX22" s="11" t="str">
        <f>IF(AW22&gt;=AW$50, "+", "-")</f>
        <v>+</v>
      </c>
      <c r="AY22" s="10">
        <v>0.42100000000000004</v>
      </c>
      <c r="AZ22" s="11" t="str">
        <f>IF(AY22&gt;=AY$50, "+", "-")</f>
        <v>-</v>
      </c>
      <c r="BA22" s="10">
        <v>7.0999999999999994E-2</v>
      </c>
      <c r="BB22" s="11" t="str">
        <f>IF(BA22&gt;=BA$50, "+", "-")</f>
        <v>-</v>
      </c>
      <c r="BC22" s="9">
        <v>1674</v>
      </c>
      <c r="BD22" s="10">
        <v>0.10162083409215079</v>
      </c>
      <c r="BE22" s="11" t="str">
        <f>IF(BD22&gt;=BD$50, "+", "-")</f>
        <v>-</v>
      </c>
      <c r="BF22" s="8">
        <v>72</v>
      </c>
      <c r="BG22" s="13">
        <v>7.1005917159763315E-2</v>
      </c>
      <c r="BH22" s="11" t="str">
        <f>IF(BG22&gt;=BG$50, "+", "-")</f>
        <v>-</v>
      </c>
      <c r="BI22" s="8">
        <v>115</v>
      </c>
      <c r="BJ22" s="14">
        <v>0.11341222879684418</v>
      </c>
      <c r="BK22" s="11" t="str">
        <f>IF(BJ22&gt;=BJ$50, "+", "-")</f>
        <v>-</v>
      </c>
      <c r="BL22" s="8">
        <v>14</v>
      </c>
      <c r="BM22" s="15">
        <v>6.4073226544622424</v>
      </c>
      <c r="BN22" s="11" t="str">
        <f>IF(BM22&gt;=BM$50, "+", "-")</f>
        <v>-</v>
      </c>
    </row>
    <row r="23" spans="1:66" x14ac:dyDescent="0.25">
      <c r="A23" s="21" t="s">
        <v>20</v>
      </c>
      <c r="B23" s="9">
        <v>28207</v>
      </c>
      <c r="C23" s="10">
        <v>0.23157372283475733</v>
      </c>
      <c r="D23" s="10">
        <v>0.60942319282447621</v>
      </c>
      <c r="E23" s="10">
        <v>0.159</v>
      </c>
      <c r="F23" s="10">
        <v>0.505</v>
      </c>
      <c r="G23" s="10">
        <v>0.45299999999999996</v>
      </c>
      <c r="H23" s="10">
        <v>8.0000000000000002E-3</v>
      </c>
      <c r="I23" s="10">
        <v>3.4000000000000002E-2</v>
      </c>
      <c r="J23" s="10">
        <v>2.2000000000000002E-2</v>
      </c>
      <c r="K23" s="10">
        <v>0.14400000000000002</v>
      </c>
      <c r="L23" s="9">
        <v>11987.762000000001</v>
      </c>
      <c r="M23" s="10">
        <v>0.80900000000000005</v>
      </c>
      <c r="N23" s="11" t="str">
        <f>IF(M23&gt;=M$50, "+", "-")</f>
        <v>+</v>
      </c>
      <c r="O23" s="12">
        <v>40376</v>
      </c>
      <c r="P23" s="11" t="str">
        <f>IF(O23&gt;=O$50, "+", "-")</f>
        <v>-</v>
      </c>
      <c r="Q23" s="9">
        <v>3737</v>
      </c>
      <c r="R23" s="10">
        <v>0.32000342524404862</v>
      </c>
      <c r="S23" s="11" t="str">
        <f>IF(R23&gt;=R$50, "+", "-")</f>
        <v>+</v>
      </c>
      <c r="T23" s="9">
        <v>2011</v>
      </c>
      <c r="U23" s="10">
        <v>0.17199999999999999</v>
      </c>
      <c r="V23" s="11" t="str">
        <f>IF(U23&gt;=U$50, "+", "-")</f>
        <v>+</v>
      </c>
      <c r="W23" s="9">
        <v>4833</v>
      </c>
      <c r="X23" s="10">
        <v>0.17399999999999999</v>
      </c>
      <c r="Y23" s="11" t="str">
        <f>IF(X23&gt;=X$50, "+", "-")</f>
        <v>+</v>
      </c>
      <c r="Z23" s="10">
        <v>0.27100000000000002</v>
      </c>
      <c r="AA23" s="11" t="str">
        <f>IF(Z23&gt;=Z$50, "+", "-")</f>
        <v>+</v>
      </c>
      <c r="AB23" s="10">
        <v>0.20800000000000002</v>
      </c>
      <c r="AC23" s="11" t="str">
        <f>IF(AB23&gt;=AB$50, "+", "-")</f>
        <v>+</v>
      </c>
      <c r="AD23" s="10">
        <v>0.128</v>
      </c>
      <c r="AE23" s="11" t="str">
        <f>IF(AD23&gt;=AD$50, "+", "-")</f>
        <v>+</v>
      </c>
      <c r="AF23" s="10">
        <v>7.4124864669794302E-2</v>
      </c>
      <c r="AG23" s="11" t="str">
        <f>IF(AF23&gt;=AF$50, "+", "-")</f>
        <v>+</v>
      </c>
      <c r="AH23" s="9">
        <v>11222</v>
      </c>
      <c r="AI23" s="10">
        <v>0.40498015156983036</v>
      </c>
      <c r="AJ23" s="11" t="str">
        <f>IF(AI23&gt;=AI$50, "+", "-")</f>
        <v>+</v>
      </c>
      <c r="AK23" s="9">
        <v>2801</v>
      </c>
      <c r="AL23" s="10">
        <v>0.14499999999999999</v>
      </c>
      <c r="AM23" s="11" t="str">
        <f>IF(AL23&gt;=AL$50, "+", "-")</f>
        <v>+</v>
      </c>
      <c r="AN23" s="9">
        <v>7426</v>
      </c>
      <c r="AO23" s="10">
        <v>0.38500000000000001</v>
      </c>
      <c r="AP23" s="11" t="str">
        <f>IF(AO23&gt;=AO$50, "+", "-")</f>
        <v>+</v>
      </c>
      <c r="AQ23" s="9">
        <v>6347</v>
      </c>
      <c r="AR23" s="10">
        <v>0.32900000000000007</v>
      </c>
      <c r="AS23" s="11" t="str">
        <f>IF(AR23&gt;=AR$50, "+", "-")</f>
        <v>+</v>
      </c>
      <c r="AT23" s="9">
        <v>2729</v>
      </c>
      <c r="AU23" s="10">
        <v>0.14100000000000001</v>
      </c>
      <c r="AV23" s="11" t="str">
        <f>IF(AU23&gt;=AU$50, "+", "-")</f>
        <v>-</v>
      </c>
      <c r="AW23" s="10">
        <v>0.311</v>
      </c>
      <c r="AX23" s="11" t="str">
        <f>IF(AW23&gt;=AW$50, "+", "-")</f>
        <v>+</v>
      </c>
      <c r="AY23" s="10">
        <v>0.58799999999999997</v>
      </c>
      <c r="AZ23" s="11" t="str">
        <f>IF(AY23&gt;=AY$50, "+", "-")</f>
        <v>+</v>
      </c>
      <c r="BA23" s="10">
        <v>9.4E-2</v>
      </c>
      <c r="BB23" s="11" t="str">
        <f>IF(BA23&gt;=BA$50, "+", "-")</f>
        <v>+</v>
      </c>
      <c r="BC23" s="9">
        <v>7488</v>
      </c>
      <c r="BD23" s="10">
        <v>0.26546601907327966</v>
      </c>
      <c r="BE23" s="11" t="str">
        <f>IF(BD23&gt;=BD$50, "+", "-")</f>
        <v>+</v>
      </c>
      <c r="BF23" s="8">
        <v>211</v>
      </c>
      <c r="BG23" s="13">
        <v>0.12324766355140188</v>
      </c>
      <c r="BH23" s="11" t="str">
        <f>IF(BG23&gt;=BG$50, "+", "-")</f>
        <v>+</v>
      </c>
      <c r="BI23" s="8">
        <v>281</v>
      </c>
      <c r="BJ23" s="14">
        <v>0.16403969643899591</v>
      </c>
      <c r="BK23" s="11" t="str">
        <f>IF(BJ23&gt;=BJ$50, "+", "-")</f>
        <v>+</v>
      </c>
      <c r="BL23" s="8">
        <v>182</v>
      </c>
      <c r="BM23" s="15">
        <v>30.107526881720432</v>
      </c>
      <c r="BN23" s="11" t="str">
        <f>IF(BM23&gt;=BM$50, "+", "-")</f>
        <v>+</v>
      </c>
    </row>
    <row r="24" spans="1:66" x14ac:dyDescent="0.25">
      <c r="A24" s="21" t="s">
        <v>21</v>
      </c>
      <c r="B24" s="9">
        <v>8366</v>
      </c>
      <c r="C24" s="10">
        <v>0.20786516853932585</v>
      </c>
      <c r="D24" s="10">
        <v>0.59466889792015298</v>
      </c>
      <c r="E24" s="10">
        <v>0.19699999999999998</v>
      </c>
      <c r="F24" s="10">
        <v>0.89800000000000002</v>
      </c>
      <c r="G24" s="10">
        <v>2.2000000000000002E-2</v>
      </c>
      <c r="H24" s="10">
        <v>5.0999999999999997E-2</v>
      </c>
      <c r="I24" s="10">
        <v>2.8000000000000004E-2</v>
      </c>
      <c r="J24" s="10">
        <v>3.2000000000000001E-2</v>
      </c>
      <c r="K24" s="10">
        <v>6.9000000000000006E-2</v>
      </c>
      <c r="L24" s="9">
        <v>3663.6349999999998</v>
      </c>
      <c r="M24" s="10">
        <v>0.85299999999999998</v>
      </c>
      <c r="N24" s="11" t="str">
        <f>IF(M24&gt;=M$50, "+", "-")</f>
        <v>+</v>
      </c>
      <c r="O24" s="12">
        <v>101875</v>
      </c>
      <c r="P24" s="11" t="str">
        <f>IF(O24&gt;=O$50, "+", "-")</f>
        <v>+</v>
      </c>
      <c r="Q24" s="9">
        <v>1173</v>
      </c>
      <c r="R24" s="10">
        <v>0.37132003798670465</v>
      </c>
      <c r="S24" s="11" t="str">
        <f>IF(R24&gt;=R$50, "+", "-")</f>
        <v>+</v>
      </c>
      <c r="T24" s="9">
        <v>81</v>
      </c>
      <c r="U24" s="10">
        <v>2.6000000000000002E-2</v>
      </c>
      <c r="V24" s="11" t="str">
        <f>IF(U24&gt;=U$50, "+", "-")</f>
        <v>-</v>
      </c>
      <c r="W24" s="9">
        <v>303</v>
      </c>
      <c r="X24" s="10">
        <v>3.6000000000000004E-2</v>
      </c>
      <c r="Y24" s="11" t="str">
        <f>IF(X24&gt;=X$50, "+", "-")</f>
        <v>-</v>
      </c>
      <c r="Z24" s="10">
        <v>4.8000000000000001E-2</v>
      </c>
      <c r="AA24" s="11" t="str">
        <f>IF(Z24&gt;=Z$50, "+", "-")</f>
        <v>-</v>
      </c>
      <c r="AB24" s="10">
        <v>4.2999999999999997E-2</v>
      </c>
      <c r="AC24" s="11" t="str">
        <f>IF(AB24&gt;=AB$50, "+", "-")</f>
        <v>-</v>
      </c>
      <c r="AD24" s="10">
        <v>2.5000000000000001E-2</v>
      </c>
      <c r="AE24" s="11" t="str">
        <f>IF(AD24&gt;=AD$50, "+", "-")</f>
        <v>-</v>
      </c>
      <c r="AF24" s="10">
        <v>2.2963760315751706E-2</v>
      </c>
      <c r="AG24" s="11" t="str">
        <f>IF(AF24&gt;=AF$50, "+", "-")</f>
        <v>-</v>
      </c>
      <c r="AH24" s="9">
        <v>1112</v>
      </c>
      <c r="AI24" s="10">
        <v>0.13299844516206197</v>
      </c>
      <c r="AJ24" s="11" t="str">
        <f>IF(AI24&gt;=AI$50, "+", "-")</f>
        <v>-</v>
      </c>
      <c r="AK24" s="9">
        <v>276</v>
      </c>
      <c r="AL24" s="10">
        <v>4.6999999999999993E-2</v>
      </c>
      <c r="AM24" s="11" t="str">
        <f>IF(AL24&gt;=AL$50, "+", "-")</f>
        <v>-</v>
      </c>
      <c r="AN24" s="9">
        <v>1298</v>
      </c>
      <c r="AO24" s="10">
        <v>0.218</v>
      </c>
      <c r="AP24" s="11" t="str">
        <f>IF(AO24&gt;=AO$50, "+", "-")</f>
        <v>-</v>
      </c>
      <c r="AQ24" s="9">
        <v>1094</v>
      </c>
      <c r="AR24" s="10">
        <v>0.184</v>
      </c>
      <c r="AS24" s="11" t="str">
        <f>IF(AR24&gt;=AR$50, "+", "-")</f>
        <v>-</v>
      </c>
      <c r="AT24" s="9">
        <v>3279</v>
      </c>
      <c r="AU24" s="10">
        <v>0.55100000000000005</v>
      </c>
      <c r="AV24" s="11" t="str">
        <f>IF(AU24&gt;=AU$50, "+", "-")</f>
        <v>+</v>
      </c>
      <c r="AW24" s="10">
        <v>0.14100000000000001</v>
      </c>
      <c r="AX24" s="11" t="str">
        <f>IF(AW24&gt;=AW$50, "+", "-")</f>
        <v>-</v>
      </c>
      <c r="AY24" s="10">
        <v>0.73199999999999998</v>
      </c>
      <c r="AZ24" s="11" t="str">
        <f>IF(AY24&gt;=AY$50, "+", "-")</f>
        <v>+</v>
      </c>
      <c r="BA24" s="10">
        <v>2.7999999999999997E-2</v>
      </c>
      <c r="BB24" s="11" t="str">
        <f>IF(BA24&gt;=BA$50, "+", "-")</f>
        <v>-</v>
      </c>
      <c r="BC24" s="9">
        <v>610</v>
      </c>
      <c r="BD24" s="10">
        <v>7.2914176428400673E-2</v>
      </c>
      <c r="BE24" s="11" t="str">
        <f>IF(BD24&gt;=BD$50, "+", "-")</f>
        <v>-</v>
      </c>
      <c r="BF24" s="8">
        <v>27</v>
      </c>
      <c r="BG24" s="13">
        <v>9.6428571428571433E-2</v>
      </c>
      <c r="BH24" s="11" t="str">
        <f>IF(BG24&gt;=BG$50, "+", "-")</f>
        <v>+</v>
      </c>
      <c r="BI24" s="8">
        <v>34</v>
      </c>
      <c r="BJ24" s="14">
        <v>0.12142857142857143</v>
      </c>
      <c r="BK24" s="11" t="str">
        <f>IF(BJ24&gt;=BJ$50, "+", "-")</f>
        <v>-</v>
      </c>
      <c r="BL24" s="8"/>
      <c r="BM24" s="15"/>
      <c r="BN24" s="11" t="str">
        <f>IF(BM24&gt;=BM$50, "+", "-")</f>
        <v>-</v>
      </c>
    </row>
    <row r="25" spans="1:66" x14ac:dyDescent="0.25">
      <c r="A25" s="21" t="s">
        <v>22</v>
      </c>
      <c r="B25" s="9">
        <v>7115</v>
      </c>
      <c r="C25" s="10">
        <v>0.21714687280393535</v>
      </c>
      <c r="D25" s="10">
        <v>0.58692902319044271</v>
      </c>
      <c r="E25" s="10">
        <v>0.19600000000000001</v>
      </c>
      <c r="F25" s="10">
        <v>0.97400000000000009</v>
      </c>
      <c r="G25" s="10">
        <v>3.0000000000000001E-3</v>
      </c>
      <c r="H25" s="10">
        <v>9.0000000000000011E-3</v>
      </c>
      <c r="I25" s="10">
        <v>1.4000000000000002E-2</v>
      </c>
      <c r="J25" s="10">
        <v>1.6E-2</v>
      </c>
      <c r="K25" s="10">
        <v>0.107</v>
      </c>
      <c r="L25" s="9">
        <v>3150.84</v>
      </c>
      <c r="M25" s="10">
        <v>0.86799999999999999</v>
      </c>
      <c r="N25" s="11" t="str">
        <f>IF(M25&gt;=M$50, "+", "-")</f>
        <v>+</v>
      </c>
      <c r="O25" s="12">
        <v>84900</v>
      </c>
      <c r="P25" s="11" t="str">
        <f>IF(O25&gt;=O$50, "+", "-")</f>
        <v>+</v>
      </c>
      <c r="Q25" s="9">
        <v>1089</v>
      </c>
      <c r="R25" s="10">
        <v>0.40483271375464686</v>
      </c>
      <c r="S25" s="11" t="str">
        <f>IF(R25&gt;=R$50, "+", "-")</f>
        <v>+</v>
      </c>
      <c r="T25" s="9">
        <v>26</v>
      </c>
      <c r="U25" s="10">
        <v>0.01</v>
      </c>
      <c r="V25" s="11" t="str">
        <f>IF(U25&gt;=U$50, "+", "-")</f>
        <v>-</v>
      </c>
      <c r="W25" s="9">
        <v>175</v>
      </c>
      <c r="X25" s="10">
        <v>2.5000000000000001E-2</v>
      </c>
      <c r="Y25" s="11" t="str">
        <f>IF(X25&gt;=X$50, "+", "-")</f>
        <v>-</v>
      </c>
      <c r="Z25" s="10">
        <v>1.8000000000000002E-2</v>
      </c>
      <c r="AA25" s="11" t="str">
        <f>IF(Z25&gt;=Z$50, "+", "-")</f>
        <v>-</v>
      </c>
      <c r="AB25" s="10">
        <v>1.8000000000000002E-2</v>
      </c>
      <c r="AC25" s="11" t="str">
        <f>IF(AB25&gt;=AB$50, "+", "-")</f>
        <v>-</v>
      </c>
      <c r="AD25" s="10">
        <v>3.7000000000000005E-2</v>
      </c>
      <c r="AE25" s="11" t="str">
        <f>IF(AD25&gt;=AD$50, "+", "-")</f>
        <v>-</v>
      </c>
      <c r="AF25" s="10">
        <v>9.2761770906535489E-3</v>
      </c>
      <c r="AG25" s="11" t="str">
        <f>IF(AF25&gt;=AF$50, "+", "-")</f>
        <v>-</v>
      </c>
      <c r="AH25" s="9">
        <v>712</v>
      </c>
      <c r="AI25" s="10">
        <v>0.10007027406886859</v>
      </c>
      <c r="AJ25" s="11" t="str">
        <f>IF(AI25&gt;=AI$50, "+", "-")</f>
        <v>-</v>
      </c>
      <c r="AK25" s="9">
        <v>278</v>
      </c>
      <c r="AL25" s="10">
        <v>5.5E-2</v>
      </c>
      <c r="AM25" s="11" t="str">
        <f>IF(AL25&gt;=AL$50, "+", "-")</f>
        <v>-</v>
      </c>
      <c r="AN25" s="9">
        <v>1511</v>
      </c>
      <c r="AO25" s="10">
        <v>0.30099999999999999</v>
      </c>
      <c r="AP25" s="11" t="str">
        <f>IF(AO25&gt;=AO$50, "+", "-")</f>
        <v>-</v>
      </c>
      <c r="AQ25" s="9">
        <v>1210</v>
      </c>
      <c r="AR25" s="10">
        <v>0.24100000000000002</v>
      </c>
      <c r="AS25" s="11" t="str">
        <f>IF(AR25&gt;=AR$50, "+", "-")</f>
        <v>-</v>
      </c>
      <c r="AT25" s="9">
        <v>2025</v>
      </c>
      <c r="AU25" s="10">
        <v>0.40299999999999997</v>
      </c>
      <c r="AV25" s="11" t="str">
        <f>IF(AU25&gt;=AU$50, "+", "-")</f>
        <v>+</v>
      </c>
      <c r="AW25" s="10">
        <v>0.191</v>
      </c>
      <c r="AX25" s="11" t="str">
        <f>IF(AW25&gt;=AW$50, "+", "-")</f>
        <v>-</v>
      </c>
      <c r="AY25" s="10">
        <v>0.24199999999999999</v>
      </c>
      <c r="AZ25" s="11" t="str">
        <f>IF(AY25&gt;=AY$50, "+", "-")</f>
        <v>-</v>
      </c>
      <c r="BA25" s="10">
        <v>1.1000000000000001E-2</v>
      </c>
      <c r="BB25" s="11" t="str">
        <f>IF(BA25&gt;=BA$50, "+", "-")</f>
        <v>-</v>
      </c>
      <c r="BC25" s="9">
        <v>263</v>
      </c>
      <c r="BD25" s="10">
        <v>3.6964160224877023E-2</v>
      </c>
      <c r="BE25" s="11" t="str">
        <f>IF(BD25&gt;=BD$50, "+", "-")</f>
        <v>-</v>
      </c>
      <c r="BF25" s="8">
        <v>25</v>
      </c>
      <c r="BG25" s="13">
        <v>8.0906148867313912E-2</v>
      </c>
      <c r="BH25" s="11" t="str">
        <f>IF(BG25&gt;=BG$50, "+", "-")</f>
        <v>-</v>
      </c>
      <c r="BI25" s="8">
        <v>44</v>
      </c>
      <c r="BJ25" s="14">
        <v>0.14239482200647249</v>
      </c>
      <c r="BK25" s="11" t="str">
        <f>IF(BJ25&gt;=BJ$50, "+", "-")</f>
        <v>+</v>
      </c>
      <c r="BL25" s="8"/>
      <c r="BM25" s="15"/>
      <c r="BN25" s="11" t="str">
        <f>IF(BM25&gt;=BM$50, "+", "-")</f>
        <v>-</v>
      </c>
    </row>
    <row r="26" spans="1:66" x14ac:dyDescent="0.25">
      <c r="A26" s="21" t="s">
        <v>23</v>
      </c>
      <c r="B26" s="9">
        <v>50866</v>
      </c>
      <c r="C26" s="10">
        <v>0.18395391813785239</v>
      </c>
      <c r="D26" s="10">
        <v>0.70335784217355402</v>
      </c>
      <c r="E26" s="10">
        <v>0.113</v>
      </c>
      <c r="F26" s="10">
        <v>0.86799999999999999</v>
      </c>
      <c r="G26" s="10">
        <v>6.9000000000000006E-2</v>
      </c>
      <c r="H26" s="10">
        <v>1.7000000000000001E-2</v>
      </c>
      <c r="I26" s="10">
        <v>4.5999999999999999E-2</v>
      </c>
      <c r="J26" s="10">
        <v>4.9000000000000002E-2</v>
      </c>
      <c r="K26" s="10">
        <v>0.11800000000000001</v>
      </c>
      <c r="L26" s="9">
        <v>26251.38</v>
      </c>
      <c r="M26" s="10">
        <v>0.84599999999999997</v>
      </c>
      <c r="N26" s="11" t="str">
        <f>IF(M26&gt;=M$50, "+", "-")</f>
        <v>+</v>
      </c>
      <c r="O26" s="12">
        <v>47145</v>
      </c>
      <c r="P26" s="11" t="str">
        <f>IF(O26&gt;=O$50, "+", "-")</f>
        <v>-</v>
      </c>
      <c r="Q26" s="9">
        <v>4986</v>
      </c>
      <c r="R26" s="10">
        <v>0.20380134886572654</v>
      </c>
      <c r="S26" s="11" t="str">
        <f>IF(R26&gt;=R$50, "+", "-")</f>
        <v>-</v>
      </c>
      <c r="T26" s="9">
        <v>3371</v>
      </c>
      <c r="U26" s="10">
        <v>0.13800000000000001</v>
      </c>
      <c r="V26" s="11" t="str">
        <f>IF(U26&gt;=U$50, "+", "-")</f>
        <v>-</v>
      </c>
      <c r="W26" s="9">
        <v>7297</v>
      </c>
      <c r="X26" s="10">
        <v>0.14400000000000002</v>
      </c>
      <c r="Y26" s="11" t="str">
        <f>IF(X26&gt;=X$50, "+", "-")</f>
        <v>-</v>
      </c>
      <c r="Z26" s="10">
        <v>0.184</v>
      </c>
      <c r="AA26" s="11" t="str">
        <f>IF(Z26&gt;=Z$50, "+", "-")</f>
        <v>-</v>
      </c>
      <c r="AB26" s="10">
        <v>0.17199999999999999</v>
      </c>
      <c r="AC26" s="11" t="str">
        <f>IF(AB26&gt;=AB$50, "+", "-")</f>
        <v>-</v>
      </c>
      <c r="AD26" s="10">
        <v>0.111</v>
      </c>
      <c r="AE26" s="11" t="str">
        <f>IF(AD26&gt;=AD$50, "+", "-")</f>
        <v>+</v>
      </c>
      <c r="AF26" s="10">
        <v>5.4761716276124132E-2</v>
      </c>
      <c r="AG26" s="11" t="str">
        <f>IF(AF26&gt;=AF$50, "+", "-")</f>
        <v>-</v>
      </c>
      <c r="AH26" s="9">
        <v>16276</v>
      </c>
      <c r="AI26" s="10">
        <v>0.32211842938568713</v>
      </c>
      <c r="AJ26" s="11" t="str">
        <f>IF(AI26&gt;=AI$50, "+", "-")</f>
        <v>-</v>
      </c>
      <c r="AK26" s="9">
        <v>2246</v>
      </c>
      <c r="AL26" s="10">
        <v>6.0999999999999999E-2</v>
      </c>
      <c r="AM26" s="11" t="str">
        <f>IF(AL26&gt;=AL$50, "+", "-")</f>
        <v>-</v>
      </c>
      <c r="AN26" s="9">
        <v>7703</v>
      </c>
      <c r="AO26" s="10">
        <v>0.21</v>
      </c>
      <c r="AP26" s="11" t="str">
        <f>IF(AO26&gt;=AO$50, "+", "-")</f>
        <v>-</v>
      </c>
      <c r="AQ26" s="9">
        <v>10766</v>
      </c>
      <c r="AR26" s="10">
        <v>0.29199999999999998</v>
      </c>
      <c r="AS26" s="11" t="str">
        <f>IF(AR26&gt;=AR$50, "+", "-")</f>
        <v>+</v>
      </c>
      <c r="AT26" s="9">
        <v>16047</v>
      </c>
      <c r="AU26" s="10">
        <v>0.43700000000000006</v>
      </c>
      <c r="AV26" s="11" t="str">
        <f>IF(AU26&gt;=AU$50, "+", "-")</f>
        <v>+</v>
      </c>
      <c r="AW26" s="10">
        <v>0.25600000000000001</v>
      </c>
      <c r="AX26" s="11" t="str">
        <f>IF(AW26&gt;=AW$50, "+", "-")</f>
        <v>+</v>
      </c>
      <c r="AY26" s="10">
        <v>0.39100000000000001</v>
      </c>
      <c r="AZ26" s="11" t="str">
        <f>IF(AY26&gt;=AY$50, "+", "-")</f>
        <v>-</v>
      </c>
      <c r="BA26" s="10">
        <v>9.6000000000000002E-2</v>
      </c>
      <c r="BB26" s="11" t="str">
        <f>IF(BA26&gt;=BA$50, "+", "-")</f>
        <v>+</v>
      </c>
      <c r="BC26" s="9">
        <v>8927</v>
      </c>
      <c r="BD26" s="10">
        <v>0.17550033421145755</v>
      </c>
      <c r="BE26" s="11" t="str">
        <f>IF(BD26&gt;=BD$50, "+", "-")</f>
        <v>+</v>
      </c>
      <c r="BF26" s="8">
        <v>215</v>
      </c>
      <c r="BG26" s="13">
        <v>6.9065210407966593E-2</v>
      </c>
      <c r="BH26" s="11" t="str">
        <f>IF(BG26&gt;=BG$50, "+", "-")</f>
        <v>-</v>
      </c>
      <c r="BI26" s="8">
        <v>315</v>
      </c>
      <c r="BJ26" s="14">
        <v>0.10122107969151671</v>
      </c>
      <c r="BK26" s="11" t="str">
        <f>IF(BJ26&gt;=BJ$50, "+", "-")</f>
        <v>-</v>
      </c>
      <c r="BL26" s="8">
        <v>106</v>
      </c>
      <c r="BM26" s="15">
        <v>20.804710500490678</v>
      </c>
      <c r="BN26" s="11" t="str">
        <f>IF(BM26&gt;=BM$50, "+", "-")</f>
        <v>-</v>
      </c>
    </row>
    <row r="27" spans="1:66" x14ac:dyDescent="0.25">
      <c r="A27" s="21" t="s">
        <v>24</v>
      </c>
      <c r="B27" s="9">
        <v>13736</v>
      </c>
      <c r="C27" s="10">
        <v>0.17872743156668608</v>
      </c>
      <c r="D27" s="10">
        <v>0.58037274315666865</v>
      </c>
      <c r="E27" s="10">
        <v>0.24100000000000002</v>
      </c>
      <c r="F27" s="10">
        <v>0.873</v>
      </c>
      <c r="G27" s="10">
        <v>0.1</v>
      </c>
      <c r="H27" s="10">
        <v>1.1000000000000001E-2</v>
      </c>
      <c r="I27" s="10">
        <v>1.6E-2</v>
      </c>
      <c r="J27" s="10">
        <v>1.1000000000000001E-2</v>
      </c>
      <c r="K27" s="10">
        <v>0.121</v>
      </c>
      <c r="L27" s="9">
        <v>6179.1840000000002</v>
      </c>
      <c r="M27" s="10">
        <v>0.84599999999999997</v>
      </c>
      <c r="N27" s="11" t="str">
        <f>IF(M27&gt;=M$50, "+", "-")</f>
        <v>+</v>
      </c>
      <c r="O27" s="12">
        <v>65921</v>
      </c>
      <c r="P27" s="11" t="str">
        <f>IF(O27&gt;=O$50, "+", "-")</f>
        <v>+</v>
      </c>
      <c r="Q27" s="9">
        <v>2279</v>
      </c>
      <c r="R27" s="10">
        <v>0.36972744970798183</v>
      </c>
      <c r="S27" s="11" t="str">
        <f>IF(R27&gt;=R$50, "+", "-")</f>
        <v>+</v>
      </c>
      <c r="T27" s="9">
        <v>143</v>
      </c>
      <c r="U27" s="10">
        <v>2.3E-2</v>
      </c>
      <c r="V27" s="11" t="str">
        <f>IF(U27&gt;=U$50, "+", "-")</f>
        <v>-</v>
      </c>
      <c r="W27" s="9">
        <v>636</v>
      </c>
      <c r="X27" s="10">
        <v>4.7E-2</v>
      </c>
      <c r="Y27" s="11" t="str">
        <f>IF(X27&gt;=X$50, "+", "-")</f>
        <v>-</v>
      </c>
      <c r="Z27" s="10">
        <v>6.4000000000000001E-2</v>
      </c>
      <c r="AA27" s="11" t="str">
        <f>IF(Z27&gt;=Z$50, "+", "-")</f>
        <v>-</v>
      </c>
      <c r="AB27" s="10">
        <v>4.5999999999999999E-2</v>
      </c>
      <c r="AC27" s="11" t="str">
        <f>IF(AB27&gt;=AB$50, "+", "-")</f>
        <v>-</v>
      </c>
      <c r="AD27" s="10">
        <v>1.8000000000000002E-2</v>
      </c>
      <c r="AE27" s="11" t="str">
        <f>IF(AD27&gt;=AD$50, "+", "-")</f>
        <v>-</v>
      </c>
      <c r="AF27" s="10">
        <v>1.6623568526043592E-2</v>
      </c>
      <c r="AG27" s="11" t="str">
        <f>IF(AF27&gt;=AF$50, "+", "-")</f>
        <v>-</v>
      </c>
      <c r="AH27" s="9">
        <v>2090</v>
      </c>
      <c r="AI27" s="10">
        <v>0.15441448097524935</v>
      </c>
      <c r="AJ27" s="11" t="str">
        <f>IF(AI27&gt;=AI$50, "+", "-")</f>
        <v>-</v>
      </c>
      <c r="AK27" s="9">
        <v>489</v>
      </c>
      <c r="AL27" s="10">
        <v>4.5999999999999999E-2</v>
      </c>
      <c r="AM27" s="11" t="str">
        <f>IF(AL27&gt;=AL$50, "+", "-")</f>
        <v>-</v>
      </c>
      <c r="AN27" s="9">
        <v>2149</v>
      </c>
      <c r="AO27" s="10">
        <v>0.20199999999999999</v>
      </c>
      <c r="AP27" s="11" t="str">
        <f>IF(AO27&gt;=AO$50, "+", "-")</f>
        <v>-</v>
      </c>
      <c r="AQ27" s="9">
        <v>2846</v>
      </c>
      <c r="AR27" s="10">
        <v>0.26800000000000002</v>
      </c>
      <c r="AS27" s="11" t="str">
        <f>IF(AR27&gt;=AR$50, "+", "-")</f>
        <v>-</v>
      </c>
      <c r="AT27" s="9">
        <v>5129</v>
      </c>
      <c r="AU27" s="10">
        <v>0.48299999999999998</v>
      </c>
      <c r="AV27" s="11" t="str">
        <f>IF(AU27&gt;=AU$50, "+", "-")</f>
        <v>+</v>
      </c>
      <c r="AW27" s="10">
        <v>0.28100000000000003</v>
      </c>
      <c r="AX27" s="11" t="str">
        <f>IF(AW27&gt;=AW$50, "+", "-")</f>
        <v>+</v>
      </c>
      <c r="AY27" s="10">
        <v>0.42099999999999993</v>
      </c>
      <c r="AZ27" s="11" t="str">
        <f>IF(AY27&gt;=AY$50, "+", "-")</f>
        <v>-</v>
      </c>
      <c r="BA27" s="10">
        <v>3.9E-2</v>
      </c>
      <c r="BB27" s="11" t="str">
        <f>IF(BA27&gt;=BA$50, "+", "-")</f>
        <v>-</v>
      </c>
      <c r="BC27" s="9">
        <v>1073</v>
      </c>
      <c r="BD27" s="10">
        <v>7.8115899825276641E-2</v>
      </c>
      <c r="BE27" s="11" t="str">
        <f>IF(BD27&gt;=BD$50, "+", "-")</f>
        <v>-</v>
      </c>
      <c r="BF27" s="8">
        <v>46</v>
      </c>
      <c r="BG27" s="13">
        <v>5.3613053613053616E-2</v>
      </c>
      <c r="BH27" s="11" t="str">
        <f>IF(BG27&gt;=BG$50, "+", "-")</f>
        <v>-</v>
      </c>
      <c r="BI27" s="8">
        <v>70</v>
      </c>
      <c r="BJ27" s="14">
        <v>8.1585081585081584E-2</v>
      </c>
      <c r="BK27" s="11" t="str">
        <f>IF(BJ27&gt;=BJ$50, "+", "-")</f>
        <v>-</v>
      </c>
      <c r="BL27" s="8"/>
      <c r="BM27" s="15"/>
      <c r="BN27" s="11" t="str">
        <f>IF(BM27&gt;=BM$50, "+", "-")</f>
        <v>-</v>
      </c>
    </row>
    <row r="28" spans="1:66" x14ac:dyDescent="0.25">
      <c r="A28" s="21" t="s">
        <v>25</v>
      </c>
      <c r="B28" s="9">
        <v>22685</v>
      </c>
      <c r="C28" s="10">
        <v>0.22799206524134891</v>
      </c>
      <c r="D28" s="10">
        <v>0.63707295569759748</v>
      </c>
      <c r="E28" s="10">
        <v>0.13500000000000001</v>
      </c>
      <c r="F28" s="10">
        <v>0.23899999999999999</v>
      </c>
      <c r="G28" s="10">
        <v>0.72099999999999997</v>
      </c>
      <c r="H28" s="10">
        <v>1.1000000000000001E-2</v>
      </c>
      <c r="I28" s="10">
        <v>2.7999999999999997E-2</v>
      </c>
      <c r="J28" s="10">
        <v>1.8000000000000002E-2</v>
      </c>
      <c r="K28" s="10">
        <v>0.192</v>
      </c>
      <c r="L28" s="9">
        <v>9307.0480000000007</v>
      </c>
      <c r="M28" s="10">
        <v>0.76400000000000001</v>
      </c>
      <c r="N28" s="11" t="str">
        <f>IF(M28&gt;=M$50, "+", "-")</f>
        <v>-</v>
      </c>
      <c r="O28" s="12">
        <v>37911</v>
      </c>
      <c r="P28" s="11" t="str">
        <f>IF(O28&gt;=O$50, "+", "-")</f>
        <v>-</v>
      </c>
      <c r="Q28" s="9">
        <v>2723</v>
      </c>
      <c r="R28" s="10">
        <v>0.29067036720751493</v>
      </c>
      <c r="S28" s="11" t="str">
        <f>IF(R28&gt;=R$50, "+", "-")</f>
        <v>-</v>
      </c>
      <c r="T28" s="9">
        <v>2211</v>
      </c>
      <c r="U28" s="10">
        <v>0.23600000000000002</v>
      </c>
      <c r="V28" s="11" t="str">
        <f>IF(U28&gt;=U$50, "+", "-")</f>
        <v>+</v>
      </c>
      <c r="W28" s="9">
        <v>4749</v>
      </c>
      <c r="X28" s="10">
        <v>0.21100000000000002</v>
      </c>
      <c r="Y28" s="11" t="str">
        <f>IF(X28&gt;=X$50, "+", "-")</f>
        <v>+</v>
      </c>
      <c r="Z28" s="10">
        <v>0.33799999999999997</v>
      </c>
      <c r="AA28" s="11" t="str">
        <f>IF(Z28&gt;=Z$50, "+", "-")</f>
        <v>+</v>
      </c>
      <c r="AB28" s="10">
        <v>0.29199999999999998</v>
      </c>
      <c r="AC28" s="11" t="str">
        <f>IF(AB28&gt;=AB$50, "+", "-")</f>
        <v>+</v>
      </c>
      <c r="AD28" s="10">
        <v>0.113</v>
      </c>
      <c r="AE28" s="11" t="str">
        <f>IF(AD28&gt;=AD$50, "+", "-")</f>
        <v>+</v>
      </c>
      <c r="AF28" s="10">
        <v>0.10473782273090232</v>
      </c>
      <c r="AG28" s="11" t="str">
        <f>IF(AF28&gt;=AF$50, "+", "-")</f>
        <v>+</v>
      </c>
      <c r="AH28" s="9">
        <v>10261</v>
      </c>
      <c r="AI28" s="10">
        <v>0.45519474758229084</v>
      </c>
      <c r="AJ28" s="11" t="str">
        <f>IF(AI28&gt;=AI$50, "+", "-")</f>
        <v>+</v>
      </c>
      <c r="AK28" s="9">
        <v>1682</v>
      </c>
      <c r="AL28" s="10">
        <v>0.11</v>
      </c>
      <c r="AM28" s="11" t="str">
        <f>IF(AL28&gt;=AL$50, "+", "-")</f>
        <v>+</v>
      </c>
      <c r="AN28" s="9">
        <v>6002</v>
      </c>
      <c r="AO28" s="10">
        <v>0.39399999999999996</v>
      </c>
      <c r="AP28" s="11" t="str">
        <f>IF(AO28&gt;=AO$50, "+", "-")</f>
        <v>+</v>
      </c>
      <c r="AQ28" s="9">
        <v>5216</v>
      </c>
      <c r="AR28" s="10">
        <v>0.34200000000000003</v>
      </c>
      <c r="AS28" s="11" t="str">
        <f>IF(AR28&gt;=AR$50, "+", "-")</f>
        <v>+</v>
      </c>
      <c r="AT28" s="9">
        <v>2343</v>
      </c>
      <c r="AU28" s="10">
        <v>0.154</v>
      </c>
      <c r="AV28" s="11" t="str">
        <f>IF(AU28&gt;=AU$50, "+", "-")</f>
        <v>-</v>
      </c>
      <c r="AW28" s="10">
        <v>0.34</v>
      </c>
      <c r="AX28" s="11" t="str">
        <f>IF(AW28&gt;=AW$50, "+", "-")</f>
        <v>+</v>
      </c>
      <c r="AY28" s="10">
        <v>0.58399999999999996</v>
      </c>
      <c r="AZ28" s="11" t="str">
        <f>IF(AY28&gt;=AY$50, "+", "-")</f>
        <v>+</v>
      </c>
      <c r="BA28" s="10">
        <v>7.9000000000000001E-2</v>
      </c>
      <c r="BB28" s="11" t="str">
        <f>IF(BA28&gt;=BA$50, "+", "-")</f>
        <v>-</v>
      </c>
      <c r="BC28" s="9">
        <v>7589</v>
      </c>
      <c r="BD28" s="10">
        <v>0.334538241128499</v>
      </c>
      <c r="BE28" s="11" t="str">
        <f>IF(BD28&gt;=BD$50, "+", "-")</f>
        <v>+</v>
      </c>
      <c r="BF28" s="8">
        <v>199</v>
      </c>
      <c r="BG28" s="13">
        <v>0.14153627311522049</v>
      </c>
      <c r="BH28" s="11" t="str">
        <f>IF(BG28&gt;=BG$50, "+", "-")</f>
        <v>+</v>
      </c>
      <c r="BI28" s="8">
        <v>251</v>
      </c>
      <c r="BJ28" s="14">
        <v>0.17852062588904694</v>
      </c>
      <c r="BK28" s="11" t="str">
        <f>IF(BJ28&gt;=BJ$50, "+", "-")</f>
        <v>+</v>
      </c>
      <c r="BL28" s="8">
        <v>188</v>
      </c>
      <c r="BM28" s="15">
        <v>52.440725244072524</v>
      </c>
      <c r="BN28" s="11" t="str">
        <f>IF(BM28&gt;=BM$50, "+", "-")</f>
        <v>+</v>
      </c>
    </row>
    <row r="29" spans="1:66" x14ac:dyDescent="0.25">
      <c r="A29" s="21" t="s">
        <v>26</v>
      </c>
      <c r="B29" s="9">
        <v>18878</v>
      </c>
      <c r="C29" s="10">
        <v>0.18254052336052548</v>
      </c>
      <c r="D29" s="10">
        <v>0.57511388918317619</v>
      </c>
      <c r="E29" s="10">
        <v>0.24199999999999999</v>
      </c>
      <c r="F29" s="10">
        <v>0.79299999999999993</v>
      </c>
      <c r="G29" s="10">
        <v>0.13900000000000001</v>
      </c>
      <c r="H29" s="10">
        <v>4.4999999999999998E-2</v>
      </c>
      <c r="I29" s="10">
        <v>2.3E-2</v>
      </c>
      <c r="J29" s="10">
        <v>1.3999999999999999E-2</v>
      </c>
      <c r="K29" s="10">
        <v>0.14899999999999999</v>
      </c>
      <c r="L29" s="9">
        <v>8196.2000000000007</v>
      </c>
      <c r="M29" s="10">
        <v>0.85599999999999998</v>
      </c>
      <c r="N29" s="11" t="str">
        <f>IF(M29&gt;=M$50, "+", "-")</f>
        <v>+</v>
      </c>
      <c r="O29" s="12">
        <v>45875</v>
      </c>
      <c r="P29" s="11" t="str">
        <f>IF(O29&gt;=O$50, "+", "-")</f>
        <v>-</v>
      </c>
      <c r="Q29" s="9">
        <v>3355</v>
      </c>
      <c r="R29" s="10">
        <v>0.35627057449293831</v>
      </c>
      <c r="S29" s="11" t="str">
        <f>IF(R29&gt;=R$50, "+", "-")</f>
        <v>+</v>
      </c>
      <c r="T29" s="9">
        <v>724</v>
      </c>
      <c r="U29" s="10">
        <v>7.6999999999999999E-2</v>
      </c>
      <c r="V29" s="11" t="str">
        <f>IF(U29&gt;=U$50, "+", "-")</f>
        <v>-</v>
      </c>
      <c r="W29" s="9">
        <v>1749</v>
      </c>
      <c r="X29" s="10">
        <v>9.3000000000000013E-2</v>
      </c>
      <c r="Y29" s="11" t="str">
        <f>IF(X29&gt;=X$50, "+", "-")</f>
        <v>-</v>
      </c>
      <c r="Z29" s="10">
        <v>0.127</v>
      </c>
      <c r="AA29" s="11" t="str">
        <f>IF(Z29&gt;=Z$50, "+", "-")</f>
        <v>-</v>
      </c>
      <c r="AB29" s="10">
        <v>9.1999999999999998E-2</v>
      </c>
      <c r="AC29" s="11" t="str">
        <f>IF(AB29&gt;=AB$50, "+", "-")</f>
        <v>-</v>
      </c>
      <c r="AD29" s="10">
        <v>0.151</v>
      </c>
      <c r="AE29" s="11" t="str">
        <f>IF(AD29&gt;=AD$50, "+", "-")</f>
        <v>+</v>
      </c>
      <c r="AF29" s="10">
        <v>2.6105060858424088E-2</v>
      </c>
      <c r="AG29" s="11" t="str">
        <f>IF(AF29&gt;=AF$50, "+", "-")</f>
        <v>-</v>
      </c>
      <c r="AH29" s="9">
        <v>5479</v>
      </c>
      <c r="AI29" s="10">
        <v>0.29249412769592142</v>
      </c>
      <c r="AJ29" s="11" t="str">
        <f>IF(AI29&gt;=AI$50, "+", "-")</f>
        <v>-</v>
      </c>
      <c r="AK29" s="9">
        <v>923</v>
      </c>
      <c r="AL29" s="10">
        <v>6.5000000000000002E-2</v>
      </c>
      <c r="AM29" s="11" t="str">
        <f>IF(AL29&gt;=AL$50, "+", "-")</f>
        <v>-</v>
      </c>
      <c r="AN29" s="9">
        <v>4011</v>
      </c>
      <c r="AO29" s="10">
        <v>0.28300000000000003</v>
      </c>
      <c r="AP29" s="11" t="str">
        <f>IF(AO29&gt;=AO$50, "+", "-")</f>
        <v>-</v>
      </c>
      <c r="AQ29" s="9">
        <v>3946</v>
      </c>
      <c r="AR29" s="10">
        <v>0.27899999999999997</v>
      </c>
      <c r="AS29" s="11" t="str">
        <f>IF(AR29&gt;=AR$50, "+", "-")</f>
        <v>-</v>
      </c>
      <c r="AT29" s="9">
        <v>5270</v>
      </c>
      <c r="AU29" s="10">
        <v>0.373</v>
      </c>
      <c r="AV29" s="11" t="str">
        <f>IF(AU29&gt;=AU$50, "+", "-")</f>
        <v>+</v>
      </c>
      <c r="AW29" s="10">
        <v>0.28600000000000003</v>
      </c>
      <c r="AX29" s="11" t="str">
        <f>IF(AW29&gt;=AW$50, "+", "-")</f>
        <v>+</v>
      </c>
      <c r="AY29" s="10">
        <v>0.439</v>
      </c>
      <c r="AZ29" s="11" t="str">
        <f>IF(AY29&gt;=AY$50, "+", "-")</f>
        <v>-</v>
      </c>
      <c r="BA29" s="10">
        <v>7.8E-2</v>
      </c>
      <c r="BB29" s="11" t="str">
        <f>IF(BA29&gt;=BA$50, "+", "-")</f>
        <v>-</v>
      </c>
      <c r="BC29" s="9">
        <v>2498</v>
      </c>
      <c r="BD29" s="10">
        <v>0.13232333933679416</v>
      </c>
      <c r="BE29" s="11" t="str">
        <f>IF(BD29&gt;=BD$50, "+", "-")</f>
        <v>-</v>
      </c>
      <c r="BF29" s="8">
        <v>90</v>
      </c>
      <c r="BG29" s="13">
        <v>8.1227436823104696E-2</v>
      </c>
      <c r="BH29" s="11" t="str">
        <f>IF(BG29&gt;=BG$50, "+", "-")</f>
        <v>-</v>
      </c>
      <c r="BI29" s="8">
        <v>119</v>
      </c>
      <c r="BJ29" s="14">
        <v>0.10740072202166065</v>
      </c>
      <c r="BK29" s="11" t="str">
        <f>IF(BJ29&gt;=BJ$50, "+", "-")</f>
        <v>-</v>
      </c>
      <c r="BL29" s="8">
        <v>25</v>
      </c>
      <c r="BM29" s="15">
        <v>12.72264631043257</v>
      </c>
      <c r="BN29" s="11" t="str">
        <f>IF(BM29&gt;=BM$50, "+", "-")</f>
        <v>-</v>
      </c>
    </row>
    <row r="30" spans="1:66" x14ac:dyDescent="0.25">
      <c r="A30" s="21" t="s">
        <v>27</v>
      </c>
      <c r="B30" s="9">
        <v>15724</v>
      </c>
      <c r="C30" s="10">
        <v>0.18462223352836429</v>
      </c>
      <c r="D30" s="10">
        <v>0.58083184940218768</v>
      </c>
      <c r="E30" s="10">
        <v>0.23499999999999999</v>
      </c>
      <c r="F30" s="10">
        <v>0.85699999999999998</v>
      </c>
      <c r="G30" s="10">
        <v>2.7000000000000003E-2</v>
      </c>
      <c r="H30" s="10">
        <v>8.5000000000000006E-2</v>
      </c>
      <c r="I30" s="10">
        <v>3.0999999999999996E-2</v>
      </c>
      <c r="J30" s="10">
        <v>5.7999999999999996E-2</v>
      </c>
      <c r="K30" s="10">
        <v>0.122</v>
      </c>
      <c r="L30" s="9">
        <v>6796.2379999999994</v>
      </c>
      <c r="M30" s="10">
        <v>0.82099999999999995</v>
      </c>
      <c r="N30" s="11" t="str">
        <f>IF(M30&gt;=M$50, "+", "-")</f>
        <v>+</v>
      </c>
      <c r="O30" s="12">
        <v>58810</v>
      </c>
      <c r="P30" s="11" t="str">
        <f>IF(O30&gt;=O$50, "+", "-")</f>
        <v>+</v>
      </c>
      <c r="Q30" s="9">
        <v>2640</v>
      </c>
      <c r="R30" s="10">
        <v>0.38658661590276761</v>
      </c>
      <c r="S30" s="11" t="str">
        <f>IF(R30&gt;=R$50, "+", "-")</f>
        <v>+</v>
      </c>
      <c r="T30" s="9">
        <v>423</v>
      </c>
      <c r="U30" s="10">
        <v>6.2E-2</v>
      </c>
      <c r="V30" s="11" t="str">
        <f>IF(U30&gt;=U$50, "+", "-")</f>
        <v>-</v>
      </c>
      <c r="W30" s="9">
        <v>620</v>
      </c>
      <c r="X30" s="10">
        <v>4.0999999999999995E-2</v>
      </c>
      <c r="Y30" s="11" t="str">
        <f>IF(X30&gt;=X$50, "+", "-")</f>
        <v>-</v>
      </c>
      <c r="Z30" s="10">
        <v>3.6000000000000004E-2</v>
      </c>
      <c r="AA30" s="11" t="str">
        <f>IF(Z30&gt;=Z$50, "+", "-")</f>
        <v>-</v>
      </c>
      <c r="AB30" s="10">
        <v>4.8000000000000001E-2</v>
      </c>
      <c r="AC30" s="11" t="str">
        <f>IF(AB30&gt;=AB$50, "+", "-")</f>
        <v>-</v>
      </c>
      <c r="AD30" s="10">
        <v>4.2000000000000003E-2</v>
      </c>
      <c r="AE30" s="11" t="str">
        <f>IF(AD30&gt;=AD$50, "+", "-")</f>
        <v>-</v>
      </c>
      <c r="AF30" s="10">
        <v>1.3623264343725438E-2</v>
      </c>
      <c r="AG30" s="11" t="str">
        <f>IF(AF30&gt;=AF$50, "+", "-")</f>
        <v>-</v>
      </c>
      <c r="AH30" s="9">
        <v>2850</v>
      </c>
      <c r="AI30" s="10">
        <v>0.1866649200943149</v>
      </c>
      <c r="AJ30" s="11" t="str">
        <f>IF(AI30&gt;=AI$50, "+", "-")</f>
        <v>-</v>
      </c>
      <c r="AK30" s="9">
        <v>931</v>
      </c>
      <c r="AL30" s="10">
        <v>7.8E-2</v>
      </c>
      <c r="AM30" s="11" t="str">
        <f>IF(AL30&gt;=AL$50, "+", "-")</f>
        <v>-</v>
      </c>
      <c r="AN30" s="9">
        <v>3540</v>
      </c>
      <c r="AO30" s="10">
        <v>0.29600000000000004</v>
      </c>
      <c r="AP30" s="11" t="str">
        <f>IF(AO30&gt;=AO$50, "+", "-")</f>
        <v>-</v>
      </c>
      <c r="AQ30" s="9">
        <v>3352</v>
      </c>
      <c r="AR30" s="10">
        <v>0.28000000000000003</v>
      </c>
      <c r="AS30" s="11" t="str">
        <f>IF(AR30&gt;=AR$50, "+", "-")</f>
        <v>-</v>
      </c>
      <c r="AT30" s="9">
        <v>4143</v>
      </c>
      <c r="AU30" s="10">
        <v>0.34600000000000003</v>
      </c>
      <c r="AV30" s="11" t="str">
        <f>IF(AU30&gt;=AU$50, "+", "-")</f>
        <v>+</v>
      </c>
      <c r="AW30" s="10">
        <v>0.183</v>
      </c>
      <c r="AX30" s="11" t="str">
        <f>IF(AW30&gt;=AW$50, "+", "-")</f>
        <v>-</v>
      </c>
      <c r="AY30" s="10">
        <v>0.46500000000000002</v>
      </c>
      <c r="AZ30" s="11" t="str">
        <f>IF(AY30&gt;=AY$50, "+", "-")</f>
        <v>-</v>
      </c>
      <c r="BA30" s="10">
        <v>4.2000000000000003E-2</v>
      </c>
      <c r="BB30" s="11" t="str">
        <f>IF(BA30&gt;=BA$50, "+", "-")</f>
        <v>-</v>
      </c>
      <c r="BC30" s="9">
        <v>1426</v>
      </c>
      <c r="BD30" s="10">
        <v>9.0689392012210629E-2</v>
      </c>
      <c r="BE30" s="11" t="str">
        <f>IF(BD30&gt;=BD$50, "+", "-")</f>
        <v>-</v>
      </c>
      <c r="BF30" s="8">
        <v>55</v>
      </c>
      <c r="BG30" s="13">
        <v>7.4324324324324328E-2</v>
      </c>
      <c r="BH30" s="11" t="str">
        <f>IF(BG30&gt;=BG$50, "+", "-")</f>
        <v>-</v>
      </c>
      <c r="BI30" s="8">
        <v>76</v>
      </c>
      <c r="BJ30" s="14">
        <v>0.10270270270270271</v>
      </c>
      <c r="BK30" s="11" t="str">
        <f>IF(BJ30&gt;=BJ$50, "+", "-")</f>
        <v>-</v>
      </c>
      <c r="BL30" s="8">
        <v>10</v>
      </c>
      <c r="BM30" s="15">
        <v>5.4794520547945202</v>
      </c>
      <c r="BN30" s="11" t="str">
        <f>IF(BM30&gt;=BM$50, "+", "-")</f>
        <v>-</v>
      </c>
    </row>
    <row r="31" spans="1:66" x14ac:dyDescent="0.25">
      <c r="A31" s="21" t="s">
        <v>28</v>
      </c>
      <c r="B31" s="9">
        <v>32108</v>
      </c>
      <c r="C31" s="10">
        <v>0.18948548648311947</v>
      </c>
      <c r="D31" s="10">
        <v>0.61162327145882645</v>
      </c>
      <c r="E31" s="10">
        <v>0.19899999999999998</v>
      </c>
      <c r="F31" s="10">
        <v>0.92</v>
      </c>
      <c r="G31" s="10">
        <v>2.6000000000000002E-2</v>
      </c>
      <c r="H31" s="10">
        <v>3.4000000000000002E-2</v>
      </c>
      <c r="I31" s="10">
        <v>1.9E-2</v>
      </c>
      <c r="J31" s="10">
        <v>3.5000000000000003E-2</v>
      </c>
      <c r="K31" s="10">
        <v>0.127</v>
      </c>
      <c r="L31" s="9">
        <v>14198.344000000001</v>
      </c>
      <c r="M31" s="10">
        <v>0.82400000000000007</v>
      </c>
      <c r="N31" s="11" t="str">
        <f>IF(M31&gt;=M$50, "+", "-")</f>
        <v>+</v>
      </c>
      <c r="O31" s="12">
        <v>61444</v>
      </c>
      <c r="P31" s="11" t="str">
        <f>IF(O31&gt;=O$50, "+", "-")</f>
        <v>+</v>
      </c>
      <c r="Q31" s="9">
        <v>4680</v>
      </c>
      <c r="R31" s="10">
        <v>0.35738831615120276</v>
      </c>
      <c r="S31" s="11" t="str">
        <f>IF(R31&gt;=R$50, "+", "-")</f>
        <v>+</v>
      </c>
      <c r="T31" s="9">
        <v>835</v>
      </c>
      <c r="U31" s="10">
        <v>6.4000000000000001E-2</v>
      </c>
      <c r="V31" s="11" t="str">
        <f>IF(U31&gt;=U$50, "+", "-")</f>
        <v>-</v>
      </c>
      <c r="W31" s="9">
        <v>2278</v>
      </c>
      <c r="X31" s="10">
        <v>7.2000000000000008E-2</v>
      </c>
      <c r="Y31" s="11" t="str">
        <f>IF(X31&gt;=X$50, "+", "-")</f>
        <v>-</v>
      </c>
      <c r="Z31" s="10">
        <v>9.8000000000000004E-2</v>
      </c>
      <c r="AA31" s="11" t="str">
        <f>IF(Z31&gt;=Z$50, "+", "-")</f>
        <v>-</v>
      </c>
      <c r="AB31" s="10">
        <v>7.0999999999999994E-2</v>
      </c>
      <c r="AC31" s="11" t="str">
        <f>IF(AB31&gt;=AB$50, "+", "-")</f>
        <v>-</v>
      </c>
      <c r="AD31" s="10">
        <v>5.7000000000000002E-2</v>
      </c>
      <c r="AE31" s="11" t="str">
        <f>IF(AD31&gt;=AD$50, "+", "-")</f>
        <v>-</v>
      </c>
      <c r="AF31" s="10">
        <v>2.1387847670646044E-2</v>
      </c>
      <c r="AG31" s="11" t="str">
        <f>IF(AF31&gt;=AF$50, "+", "-")</f>
        <v>-</v>
      </c>
      <c r="AH31" s="9">
        <v>6657</v>
      </c>
      <c r="AI31" s="10">
        <v>0.20968910448231329</v>
      </c>
      <c r="AJ31" s="11" t="str">
        <f>IF(AI31&gt;=AI$50, "+", "-")</f>
        <v>-</v>
      </c>
      <c r="AK31" s="9">
        <v>1745</v>
      </c>
      <c r="AL31" s="10">
        <v>7.400000000000001E-2</v>
      </c>
      <c r="AM31" s="11" t="str">
        <f>IF(AL31&gt;=AL$50, "+", "-")</f>
        <v>-</v>
      </c>
      <c r="AN31" s="9">
        <v>7284</v>
      </c>
      <c r="AO31" s="10">
        <v>0.308</v>
      </c>
      <c r="AP31" s="11" t="str">
        <f>IF(AO31&gt;=AO$50, "+", "-")</f>
        <v>-</v>
      </c>
      <c r="AQ31" s="9">
        <v>7737</v>
      </c>
      <c r="AR31" s="10">
        <v>0.32799999999999996</v>
      </c>
      <c r="AS31" s="11" t="str">
        <f>IF(AR31&gt;=AR$50, "+", "-")</f>
        <v>+</v>
      </c>
      <c r="AT31" s="9">
        <v>6851</v>
      </c>
      <c r="AU31" s="10">
        <v>0.28999999999999998</v>
      </c>
      <c r="AV31" s="11" t="str">
        <f>IF(AU31&gt;=AU$50, "+", "-")</f>
        <v>+</v>
      </c>
      <c r="AW31" s="10">
        <v>0.26400000000000001</v>
      </c>
      <c r="AX31" s="11" t="str">
        <f>IF(AW31&gt;=AW$50, "+", "-")</f>
        <v>+</v>
      </c>
      <c r="AY31" s="10">
        <v>0.39100000000000001</v>
      </c>
      <c r="AZ31" s="11" t="str">
        <f>IF(AY31&gt;=AY$50, "+", "-")</f>
        <v>-</v>
      </c>
      <c r="BA31" s="10">
        <v>7.0999999999999994E-2</v>
      </c>
      <c r="BB31" s="11" t="str">
        <f>IF(BA31&gt;=BA$50, "+", "-")</f>
        <v>-</v>
      </c>
      <c r="BC31" s="9">
        <v>3731</v>
      </c>
      <c r="BD31" s="10">
        <v>0.11620156970225488</v>
      </c>
      <c r="BE31" s="11" t="str">
        <f>IF(BD31&gt;=BD$50, "+", "-")</f>
        <v>-</v>
      </c>
      <c r="BF31" s="8">
        <v>114</v>
      </c>
      <c r="BG31" s="13">
        <v>6.8222621184919216E-2</v>
      </c>
      <c r="BH31" s="11" t="str">
        <f>IF(BG31&gt;=BG$50, "+", "-")</f>
        <v>-</v>
      </c>
      <c r="BI31" s="8">
        <v>155</v>
      </c>
      <c r="BJ31" s="14">
        <v>9.2758827049670853E-2</v>
      </c>
      <c r="BK31" s="11" t="str">
        <f>IF(BJ31&gt;=BJ$50, "+", "-")</f>
        <v>-</v>
      </c>
      <c r="BL31" s="8">
        <v>49</v>
      </c>
      <c r="BM31" s="15">
        <v>12.564102564102564</v>
      </c>
      <c r="BN31" s="11" t="str">
        <f>IF(BM31&gt;=BM$50, "+", "-")</f>
        <v>-</v>
      </c>
    </row>
    <row r="32" spans="1:66" x14ac:dyDescent="0.25">
      <c r="A32" s="21" t="s">
        <v>29</v>
      </c>
      <c r="B32" s="9">
        <v>30302</v>
      </c>
      <c r="C32" s="10">
        <v>0.19490462675730974</v>
      </c>
      <c r="D32" s="10">
        <v>0.63537060260048839</v>
      </c>
      <c r="E32" s="10">
        <v>0.17</v>
      </c>
      <c r="F32" s="10">
        <v>0.93400000000000005</v>
      </c>
      <c r="G32" s="10">
        <v>1.4999999999999999E-2</v>
      </c>
      <c r="H32" s="10">
        <v>3.5000000000000003E-2</v>
      </c>
      <c r="I32" s="10">
        <v>1.7000000000000001E-2</v>
      </c>
      <c r="J32" s="10">
        <v>0.02</v>
      </c>
      <c r="K32" s="10">
        <v>0.10800000000000001</v>
      </c>
      <c r="L32" s="9">
        <v>14630.231</v>
      </c>
      <c r="M32" s="10">
        <v>0.84699999999999998</v>
      </c>
      <c r="N32" s="11" t="str">
        <f>IF(M32&gt;=M$50, "+", "-")</f>
        <v>+</v>
      </c>
      <c r="O32" s="12">
        <v>66189</v>
      </c>
      <c r="P32" s="11" t="str">
        <f>IF(O32&gt;=O$50, "+", "-")</f>
        <v>+</v>
      </c>
      <c r="Q32" s="9">
        <v>3758</v>
      </c>
      <c r="R32" s="10">
        <v>0.29426043379531752</v>
      </c>
      <c r="S32" s="11" t="str">
        <f>IF(R32&gt;=R$50, "+", "-")</f>
        <v>-</v>
      </c>
      <c r="T32" s="9">
        <v>642</v>
      </c>
      <c r="U32" s="10">
        <v>0.05</v>
      </c>
      <c r="V32" s="11" t="str">
        <f>IF(U32&gt;=U$50, "+", "-")</f>
        <v>-</v>
      </c>
      <c r="W32" s="9">
        <v>1587</v>
      </c>
      <c r="X32" s="10">
        <v>5.2999999999999999E-2</v>
      </c>
      <c r="Y32" s="11" t="str">
        <f>IF(X32&gt;=X$50, "+", "-")</f>
        <v>-</v>
      </c>
      <c r="Z32" s="10">
        <v>5.7000000000000002E-2</v>
      </c>
      <c r="AA32" s="11" t="str">
        <f>IF(Z32&gt;=Z$50, "+", "-")</f>
        <v>-</v>
      </c>
      <c r="AB32" s="10">
        <v>3.5000000000000003E-2</v>
      </c>
      <c r="AC32" s="11" t="str">
        <f>IF(AB32&gt;=AB$50, "+", "-")</f>
        <v>-</v>
      </c>
      <c r="AD32" s="10">
        <v>7.4999999999999997E-2</v>
      </c>
      <c r="AE32" s="11" t="str">
        <f>IF(AD32&gt;=AD$50, "+", "-")</f>
        <v>-</v>
      </c>
      <c r="AF32" s="10">
        <v>2.2767425580852697E-2</v>
      </c>
      <c r="AG32" s="11" t="str">
        <f>IF(AF32&gt;=AF$50, "+", "-")</f>
        <v>-</v>
      </c>
      <c r="AH32" s="9">
        <v>4812</v>
      </c>
      <c r="AI32" s="10">
        <v>0.16040534684489482</v>
      </c>
      <c r="AJ32" s="11" t="str">
        <f>IF(AI32&gt;=AI$50, "+", "-")</f>
        <v>-</v>
      </c>
      <c r="AK32" s="9">
        <v>1552</v>
      </c>
      <c r="AL32" s="10">
        <v>6.9000000000000006E-2</v>
      </c>
      <c r="AM32" s="11" t="str">
        <f>IF(AL32&gt;=AL$50, "+", "-")</f>
        <v>-</v>
      </c>
      <c r="AN32" s="9">
        <v>6296</v>
      </c>
      <c r="AO32" s="10">
        <v>0.28100000000000003</v>
      </c>
      <c r="AP32" s="11" t="str">
        <f>IF(AO32&gt;=AO$50, "+", "-")</f>
        <v>-</v>
      </c>
      <c r="AQ32" s="9">
        <v>6507</v>
      </c>
      <c r="AR32" s="10">
        <v>0.29100000000000004</v>
      </c>
      <c r="AS32" s="11" t="str">
        <f>IF(AR32&gt;=AR$50, "+", "-")</f>
        <v>+</v>
      </c>
      <c r="AT32" s="9">
        <v>8061</v>
      </c>
      <c r="AU32" s="10">
        <v>0.36</v>
      </c>
      <c r="AV32" s="11" t="str">
        <f>IF(AU32&gt;=AU$50, "+", "-")</f>
        <v>+</v>
      </c>
      <c r="AW32" s="10">
        <v>0.247</v>
      </c>
      <c r="AX32" s="11" t="str">
        <f>IF(AW32&gt;=AW$50, "+", "-")</f>
        <v>+</v>
      </c>
      <c r="AY32" s="10">
        <v>0.34399999999999997</v>
      </c>
      <c r="AZ32" s="11" t="str">
        <f>IF(AY32&gt;=AY$50, "+", "-")</f>
        <v>-</v>
      </c>
      <c r="BA32" s="10">
        <v>8.199999999999999E-2</v>
      </c>
      <c r="BB32" s="11" t="str">
        <f>IF(BA32&gt;=BA$50, "+", "-")</f>
        <v>-</v>
      </c>
      <c r="BC32" s="9">
        <v>3060</v>
      </c>
      <c r="BD32" s="10">
        <v>0.10098343343673685</v>
      </c>
      <c r="BE32" s="11" t="str">
        <f>IF(BD32&gt;=BD$50, "+", "-")</f>
        <v>-</v>
      </c>
      <c r="BF32" s="8">
        <v>87</v>
      </c>
      <c r="BG32" s="13">
        <v>7.090464547677261E-2</v>
      </c>
      <c r="BH32" s="11" t="str">
        <f>IF(BG32&gt;=BG$50, "+", "-")</f>
        <v>-</v>
      </c>
      <c r="BI32" s="8">
        <v>130</v>
      </c>
      <c r="BJ32" s="14">
        <v>0.10586319218241043</v>
      </c>
      <c r="BK32" s="11" t="str">
        <f>IF(BJ32&gt;=BJ$50, "+", "-")</f>
        <v>-</v>
      </c>
      <c r="BL32" s="8">
        <v>23</v>
      </c>
      <c r="BM32" s="15">
        <v>5.4892601431980905</v>
      </c>
      <c r="BN32" s="11" t="str">
        <f>IF(BM32&gt;=BM$50, "+", "-")</f>
        <v>-</v>
      </c>
    </row>
    <row r="33" spans="1:66" x14ac:dyDescent="0.25">
      <c r="A33" s="21" t="s">
        <v>30</v>
      </c>
      <c r="B33" s="9">
        <v>8889</v>
      </c>
      <c r="C33" s="10">
        <v>0.2378220272246597</v>
      </c>
      <c r="D33" s="10">
        <v>0.59433007087411405</v>
      </c>
      <c r="E33" s="10">
        <v>0.16800000000000001</v>
      </c>
      <c r="F33" s="10">
        <v>0.97400000000000009</v>
      </c>
      <c r="G33" s="10">
        <v>8.0000000000000002E-3</v>
      </c>
      <c r="H33" s="10">
        <v>1E-3</v>
      </c>
      <c r="I33" s="10">
        <v>1.7000000000000001E-2</v>
      </c>
      <c r="J33" s="10">
        <v>1.7000000000000001E-2</v>
      </c>
      <c r="K33" s="10">
        <v>0.10099999999999999</v>
      </c>
      <c r="L33" s="9">
        <v>3888.92</v>
      </c>
      <c r="M33" s="10">
        <v>0.81700000000000006</v>
      </c>
      <c r="N33" s="11" t="str">
        <f>IF(M33&gt;=M$50, "+", "-")</f>
        <v>+</v>
      </c>
      <c r="O33" s="12">
        <v>62058</v>
      </c>
      <c r="P33" s="11" t="str">
        <f>IF(O33&gt;=O$50, "+", "-")</f>
        <v>+</v>
      </c>
      <c r="Q33" s="9">
        <v>1173</v>
      </c>
      <c r="R33" s="10">
        <v>0.31883664039141069</v>
      </c>
      <c r="S33" s="11" t="str">
        <f>IF(R33&gt;=R$50, "+", "-")</f>
        <v>+</v>
      </c>
      <c r="T33" s="9">
        <v>149</v>
      </c>
      <c r="U33" s="10">
        <v>4.0999999999999995E-2</v>
      </c>
      <c r="V33" s="11" t="str">
        <f>IF(U33&gt;=U$50, "+", "-")</f>
        <v>-</v>
      </c>
      <c r="W33" s="9">
        <v>262</v>
      </c>
      <c r="X33" s="10">
        <v>0.03</v>
      </c>
      <c r="Y33" s="11" t="str">
        <f>IF(X33&gt;=X$50, "+", "-")</f>
        <v>-</v>
      </c>
      <c r="Z33" s="10">
        <v>8.0000000000000002E-3</v>
      </c>
      <c r="AA33" s="11" t="str">
        <f>IF(Z33&gt;=Z$50, "+", "-")</f>
        <v>-</v>
      </c>
      <c r="AB33" s="10">
        <v>9.0000000000000011E-3</v>
      </c>
      <c r="AC33" s="11" t="str">
        <f>IF(AB33&gt;=AB$50, "+", "-")</f>
        <v>-</v>
      </c>
      <c r="AD33" s="10">
        <v>3.6000000000000004E-2</v>
      </c>
      <c r="AE33" s="11" t="str">
        <f>IF(AD33&gt;=AD$50, "+", "-")</f>
        <v>-</v>
      </c>
      <c r="AF33" s="10">
        <v>1.2553720877629496E-2</v>
      </c>
      <c r="AG33" s="11" t="str">
        <f>IF(AF33&gt;=AF$50, "+", "-")</f>
        <v>-</v>
      </c>
      <c r="AH33" s="9">
        <v>1402</v>
      </c>
      <c r="AI33" s="10">
        <v>0.15856141144537436</v>
      </c>
      <c r="AJ33" s="11" t="str">
        <f>IF(AI33&gt;=AI$50, "+", "-")</f>
        <v>-</v>
      </c>
      <c r="AK33" s="9">
        <v>314</v>
      </c>
      <c r="AL33" s="10">
        <v>0.05</v>
      </c>
      <c r="AM33" s="11" t="str">
        <f>IF(AL33&gt;=AL$50, "+", "-")</f>
        <v>-</v>
      </c>
      <c r="AN33" s="9">
        <v>1604</v>
      </c>
      <c r="AO33" s="10">
        <v>0.25700000000000001</v>
      </c>
      <c r="AP33" s="11" t="str">
        <f>IF(AO33&gt;=AO$50, "+", "-")</f>
        <v>-</v>
      </c>
      <c r="AQ33" s="9">
        <v>2208</v>
      </c>
      <c r="AR33" s="10">
        <v>0.35399999999999998</v>
      </c>
      <c r="AS33" s="11" t="str">
        <f>IF(AR33&gt;=AR$50, "+", "-")</f>
        <v>+</v>
      </c>
      <c r="AT33" s="9">
        <v>2126</v>
      </c>
      <c r="AU33" s="10">
        <v>0.34</v>
      </c>
      <c r="AV33" s="11" t="str">
        <f>IF(AU33&gt;=AU$50, "+", "-")</f>
        <v>+</v>
      </c>
      <c r="AW33" s="10">
        <v>0.254</v>
      </c>
      <c r="AX33" s="11" t="str">
        <f>IF(AW33&gt;=AW$50, "+", "-")</f>
        <v>+</v>
      </c>
      <c r="AY33" s="10">
        <v>0.54899999999999993</v>
      </c>
      <c r="AZ33" s="11" t="str">
        <f>IF(AY33&gt;=AY$50, "+", "-")</f>
        <v>+</v>
      </c>
      <c r="BA33" s="10">
        <v>5.5E-2</v>
      </c>
      <c r="BB33" s="11" t="str">
        <f>IF(BA33&gt;=BA$50, "+", "-")</f>
        <v>-</v>
      </c>
      <c r="BC33" s="9">
        <v>909</v>
      </c>
      <c r="BD33" s="10">
        <v>0.10226122173472832</v>
      </c>
      <c r="BE33" s="11" t="str">
        <f>IF(BD33&gt;=BD$50, "+", "-")</f>
        <v>-</v>
      </c>
      <c r="BF33" s="8">
        <v>26</v>
      </c>
      <c r="BG33" s="13">
        <v>6.0889929742388757E-2</v>
      </c>
      <c r="BH33" s="11" t="str">
        <f>IF(BG33&gt;=BG$50, "+", "-")</f>
        <v>-</v>
      </c>
      <c r="BI33" s="8">
        <v>39</v>
      </c>
      <c r="BJ33" s="14">
        <v>9.1334894613583142E-2</v>
      </c>
      <c r="BK33" s="11" t="str">
        <f>IF(BJ33&gt;=BJ$50, "+", "-")</f>
        <v>-</v>
      </c>
      <c r="BL33" s="8">
        <v>16</v>
      </c>
      <c r="BM33" s="15">
        <v>10.062893081761006</v>
      </c>
      <c r="BN33" s="11" t="str">
        <f>IF(BM33&gt;=BM$50, "+", "-")</f>
        <v>-</v>
      </c>
    </row>
    <row r="34" spans="1:66" x14ac:dyDescent="0.25">
      <c r="A34" s="21" t="s">
        <v>31</v>
      </c>
      <c r="B34" s="9">
        <v>80088</v>
      </c>
      <c r="C34" s="10">
        <v>0.19868145040455498</v>
      </c>
      <c r="D34" s="10">
        <v>0.62290230746179198</v>
      </c>
      <c r="E34" s="10">
        <v>0.17800000000000002</v>
      </c>
      <c r="F34" s="10">
        <v>0.91599999999999993</v>
      </c>
      <c r="G34" s="10">
        <v>3.1E-2</v>
      </c>
      <c r="H34" s="10">
        <v>0.02</v>
      </c>
      <c r="I34" s="10">
        <v>3.4000000000000002E-2</v>
      </c>
      <c r="J34" s="10">
        <v>5.5999999999999994E-2</v>
      </c>
      <c r="K34" s="10">
        <v>0.14199999999999999</v>
      </c>
      <c r="L34" s="9">
        <v>35040.313000000002</v>
      </c>
      <c r="M34" s="10">
        <v>0.81700000000000006</v>
      </c>
      <c r="N34" s="11" t="str">
        <f>IF(M34&gt;=M$50, "+", "-")</f>
        <v>+</v>
      </c>
      <c r="O34" s="12">
        <v>51383</v>
      </c>
      <c r="P34" s="11" t="str">
        <f>IF(O34&gt;=O$50, "+", "-")</f>
        <v>+</v>
      </c>
      <c r="Q34" s="9">
        <v>11502</v>
      </c>
      <c r="R34" s="10">
        <v>0.34345606019887126</v>
      </c>
      <c r="S34" s="11" t="str">
        <f>IF(R34&gt;=R$50, "+", "-")</f>
        <v>+</v>
      </c>
      <c r="T34" s="9">
        <v>3742</v>
      </c>
      <c r="U34" s="10">
        <v>0.11199999999999999</v>
      </c>
      <c r="V34" s="11" t="str">
        <f>IF(U34&gt;=U$50, "+", "-")</f>
        <v>-</v>
      </c>
      <c r="W34" s="9">
        <v>8095</v>
      </c>
      <c r="X34" s="10">
        <v>0.10199999999999999</v>
      </c>
      <c r="Y34" s="11" t="str">
        <f>IF(X34&gt;=X$50, "+", "-")</f>
        <v>-</v>
      </c>
      <c r="Z34" s="10">
        <v>0.157</v>
      </c>
      <c r="AA34" s="11" t="str">
        <f>IF(Z34&gt;=Z$50, "+", "-")</f>
        <v>-</v>
      </c>
      <c r="AB34" s="10">
        <v>0.14499999999999999</v>
      </c>
      <c r="AC34" s="11" t="str">
        <f>IF(AB34&gt;=AB$50, "+", "-")</f>
        <v>-</v>
      </c>
      <c r="AD34" s="10">
        <v>0.06</v>
      </c>
      <c r="AE34" s="11" t="str">
        <f>IF(AD34&gt;=AD$50, "+", "-")</f>
        <v>-</v>
      </c>
      <c r="AF34" s="10">
        <v>5.0872350662176193E-2</v>
      </c>
      <c r="AG34" s="11" t="str">
        <f>IF(AF34&gt;=AF$50, "+", "-")</f>
        <v>-</v>
      </c>
      <c r="AH34" s="9">
        <v>23060</v>
      </c>
      <c r="AI34" s="10">
        <v>0.29196525790686484</v>
      </c>
      <c r="AJ34" s="11" t="str">
        <f>IF(AI34&gt;=AI$50, "+", "-")</f>
        <v>-</v>
      </c>
      <c r="AK34" s="9">
        <v>5683</v>
      </c>
      <c r="AL34" s="10">
        <v>9.8999999999999991E-2</v>
      </c>
      <c r="AM34" s="11" t="str">
        <f>IF(AL34&gt;=AL$50, "+", "-")</f>
        <v>-</v>
      </c>
      <c r="AN34" s="9">
        <v>20859</v>
      </c>
      <c r="AO34" s="10">
        <v>0.36499999999999999</v>
      </c>
      <c r="AP34" s="11" t="str">
        <f>IF(AO34&gt;=AO$50, "+", "-")</f>
        <v>+</v>
      </c>
      <c r="AQ34" s="9">
        <v>19207</v>
      </c>
      <c r="AR34" s="10">
        <v>0.33600000000000002</v>
      </c>
      <c r="AS34" s="11" t="str">
        <f>IF(AR34&gt;=AR$50, "+", "-")</f>
        <v>+</v>
      </c>
      <c r="AT34" s="9">
        <v>11429</v>
      </c>
      <c r="AU34" s="10">
        <v>0.2</v>
      </c>
      <c r="AV34" s="11" t="str">
        <f>IF(AU34&gt;=AU$50, "+", "-")</f>
        <v>-</v>
      </c>
      <c r="AW34" s="10">
        <v>0.248</v>
      </c>
      <c r="AX34" s="11" t="str">
        <f>IF(AW34&gt;=AW$50, "+", "-")</f>
        <v>+</v>
      </c>
      <c r="AY34" s="10">
        <v>0.44700000000000001</v>
      </c>
      <c r="AZ34" s="11" t="str">
        <f>IF(AY34&gt;=AY$50, "+", "-")</f>
        <v>-</v>
      </c>
      <c r="BA34" s="10">
        <v>7.6999999999999999E-2</v>
      </c>
      <c r="BB34" s="11" t="str">
        <f>IF(BA34&gt;=BA$50, "+", "-")</f>
        <v>-</v>
      </c>
      <c r="BC34" s="9">
        <v>13483</v>
      </c>
      <c r="BD34" s="10">
        <v>0.16835231245629806</v>
      </c>
      <c r="BE34" s="11" t="str">
        <f>IF(BD34&gt;=BD$50, "+", "-")</f>
        <v>-</v>
      </c>
      <c r="BF34" s="8">
        <v>343</v>
      </c>
      <c r="BG34" s="13">
        <v>7.8651685393258425E-2</v>
      </c>
      <c r="BH34" s="11" t="str">
        <f>IF(BG34&gt;=BG$50, "+", "-")</f>
        <v>-</v>
      </c>
      <c r="BI34" s="8">
        <v>527</v>
      </c>
      <c r="BJ34" s="14">
        <v>0.12092703074804956</v>
      </c>
      <c r="BK34" s="11" t="str">
        <f>IF(BJ34&gt;=BJ$50, "+", "-")</f>
        <v>-</v>
      </c>
      <c r="BL34" s="8">
        <v>195</v>
      </c>
      <c r="BM34" s="15">
        <v>15.087040618955513</v>
      </c>
      <c r="BN34" s="11" t="str">
        <f>IF(BM34&gt;=BM$50, "+", "-")</f>
        <v>-</v>
      </c>
    </row>
    <row r="35" spans="1:66" x14ac:dyDescent="0.25">
      <c r="A35" s="21" t="s">
        <v>32</v>
      </c>
      <c r="B35" s="9">
        <v>20311</v>
      </c>
      <c r="C35" s="10">
        <v>0.20373196789916795</v>
      </c>
      <c r="D35" s="10">
        <v>0.60789719856235536</v>
      </c>
      <c r="E35" s="10">
        <v>0.188</v>
      </c>
      <c r="F35" s="10">
        <v>0.86699999999999999</v>
      </c>
      <c r="G35" s="10">
        <v>7.2999999999999995E-2</v>
      </c>
      <c r="H35" s="10">
        <v>2.7999999999999997E-2</v>
      </c>
      <c r="I35" s="10">
        <v>3.1E-2</v>
      </c>
      <c r="J35" s="10">
        <v>4.7E-2</v>
      </c>
      <c r="K35" s="10">
        <v>0.155</v>
      </c>
      <c r="L35" s="9">
        <v>8528.4359999999997</v>
      </c>
      <c r="M35" s="10">
        <v>0.78299999999999992</v>
      </c>
      <c r="N35" s="11" t="str">
        <f>IF(M35&gt;=M$50, "+", "-")</f>
        <v>+</v>
      </c>
      <c r="O35" s="12">
        <v>44564</v>
      </c>
      <c r="P35" s="11" t="str">
        <f>IF(O35&gt;=O$50, "+", "-")</f>
        <v>-</v>
      </c>
      <c r="Q35" s="9">
        <v>3346</v>
      </c>
      <c r="R35" s="10">
        <v>0.37025561580170413</v>
      </c>
      <c r="S35" s="11" t="str">
        <f>IF(R35&gt;=R$50, "+", "-")</f>
        <v>+</v>
      </c>
      <c r="T35" s="9">
        <v>1257</v>
      </c>
      <c r="U35" s="10">
        <v>0.13900000000000001</v>
      </c>
      <c r="V35" s="11" t="str">
        <f>IF(U35&gt;=U$50, "+", "-")</f>
        <v>-</v>
      </c>
      <c r="W35" s="9">
        <v>2242</v>
      </c>
      <c r="X35" s="10">
        <v>0.11199999999999999</v>
      </c>
      <c r="Y35" s="11" t="str">
        <f>IF(X35&gt;=X$50, "+", "-")</f>
        <v>-</v>
      </c>
      <c r="Z35" s="10">
        <v>0.13500000000000001</v>
      </c>
      <c r="AA35" s="11" t="str">
        <f>IF(Z35&gt;=Z$50, "+", "-")</f>
        <v>-</v>
      </c>
      <c r="AB35" s="10">
        <v>0.153</v>
      </c>
      <c r="AC35" s="11" t="str">
        <f>IF(AB35&gt;=AB$50, "+", "-")</f>
        <v>-</v>
      </c>
      <c r="AD35" s="10">
        <v>7.4999999999999997E-2</v>
      </c>
      <c r="AE35" s="11" t="str">
        <f>IF(AD35&gt;=AD$50, "+", "-")</f>
        <v>-</v>
      </c>
      <c r="AF35" s="10">
        <v>4.621053679912359E-2</v>
      </c>
      <c r="AG35" s="11" t="str">
        <f>IF(AF35&gt;=AF$50, "+", "-")</f>
        <v>-</v>
      </c>
      <c r="AH35" s="9">
        <v>6904</v>
      </c>
      <c r="AI35" s="10">
        <v>0.34379045911761774</v>
      </c>
      <c r="AJ35" s="11" t="str">
        <f>IF(AI35&gt;=AI$50, "+", "-")</f>
        <v>+</v>
      </c>
      <c r="AK35" s="9">
        <v>1338</v>
      </c>
      <c r="AL35" s="10">
        <v>9.1000000000000011E-2</v>
      </c>
      <c r="AM35" s="11" t="str">
        <f>IF(AL35&gt;=AL$50, "+", "-")</f>
        <v>-</v>
      </c>
      <c r="AN35" s="9">
        <v>4857</v>
      </c>
      <c r="AO35" s="10">
        <v>0.33</v>
      </c>
      <c r="AP35" s="11" t="str">
        <f>IF(AO35&gt;=AO$50, "+", "-")</f>
        <v>-</v>
      </c>
      <c r="AQ35" s="9">
        <v>5201</v>
      </c>
      <c r="AR35" s="10">
        <v>0.35299999999999998</v>
      </c>
      <c r="AS35" s="11" t="str">
        <f>IF(AR35&gt;=AR$50, "+", "-")</f>
        <v>+</v>
      </c>
      <c r="AT35" s="9">
        <v>3322</v>
      </c>
      <c r="AU35" s="10">
        <v>0.22600000000000001</v>
      </c>
      <c r="AV35" s="11" t="str">
        <f>IF(AU35&gt;=AU$50, "+", "-")</f>
        <v>-</v>
      </c>
      <c r="AW35" s="10">
        <v>0.28199999999999997</v>
      </c>
      <c r="AX35" s="11" t="str">
        <f>IF(AW35&gt;=AW$50, "+", "-")</f>
        <v>+</v>
      </c>
      <c r="AY35" s="10">
        <v>0.42399999999999999</v>
      </c>
      <c r="AZ35" s="11" t="str">
        <f>IF(AY35&gt;=AY$50, "+", "-")</f>
        <v>-</v>
      </c>
      <c r="BA35" s="10">
        <v>6.5000000000000002E-2</v>
      </c>
      <c r="BB35" s="11" t="str">
        <f>IF(BA35&gt;=BA$50, "+", "-")</f>
        <v>-</v>
      </c>
      <c r="BC35" s="9">
        <v>3740</v>
      </c>
      <c r="BD35" s="10">
        <v>0.18413667470828615</v>
      </c>
      <c r="BE35" s="11" t="str">
        <f>IF(BD35&gt;=BD$50, "+", "-")</f>
        <v>+</v>
      </c>
      <c r="BF35" s="8">
        <v>81</v>
      </c>
      <c r="BG35" s="13">
        <v>6.8760611205432934E-2</v>
      </c>
      <c r="BH35" s="11" t="str">
        <f>IF(BG35&gt;=BG$50, "+", "-")</f>
        <v>-</v>
      </c>
      <c r="BI35" s="8">
        <v>138</v>
      </c>
      <c r="BJ35" s="14">
        <v>0.11714770797962648</v>
      </c>
      <c r="BK35" s="11" t="str">
        <f>IF(BJ35&gt;=BJ$50, "+", "-")</f>
        <v>-</v>
      </c>
      <c r="BL35" s="8">
        <v>29</v>
      </c>
      <c r="BM35" s="15">
        <v>18.770226537216828</v>
      </c>
      <c r="BN35" s="11" t="str">
        <f>IF(BM35&gt;=BM$50, "+", "-")</f>
        <v>-</v>
      </c>
    </row>
    <row r="36" spans="1:66" x14ac:dyDescent="0.25">
      <c r="A36" s="21" t="s">
        <v>33</v>
      </c>
      <c r="B36" s="9">
        <v>6150</v>
      </c>
      <c r="C36" s="10">
        <v>0.25349593495934958</v>
      </c>
      <c r="D36" s="10">
        <v>0.49333333333333335</v>
      </c>
      <c r="E36" s="10">
        <v>0.253</v>
      </c>
      <c r="F36" s="10">
        <v>0.82799999999999996</v>
      </c>
      <c r="G36" s="10">
        <v>5.7999999999999996E-2</v>
      </c>
      <c r="H36" s="10">
        <v>0.09</v>
      </c>
      <c r="I36" s="10">
        <v>2.4E-2</v>
      </c>
      <c r="J36" s="10">
        <v>0.02</v>
      </c>
      <c r="K36" s="10">
        <v>0.106</v>
      </c>
      <c r="L36" s="9">
        <v>1987.8969999999997</v>
      </c>
      <c r="M36" s="10">
        <v>0.75099999999999989</v>
      </c>
      <c r="N36" s="11" t="str">
        <f>IF(M36&gt;=M$50, "+", "-")</f>
        <v>-</v>
      </c>
      <c r="O36" s="12">
        <v>164471</v>
      </c>
      <c r="P36" s="11" t="str">
        <f>IF(O36&gt;=O$50, "+", "-")</f>
        <v>+</v>
      </c>
      <c r="Q36" s="9">
        <v>833</v>
      </c>
      <c r="R36" s="10">
        <v>0.39126350399248472</v>
      </c>
      <c r="S36" s="11" t="str">
        <f>IF(R36&gt;=R$50, "+", "-")</f>
        <v>+</v>
      </c>
      <c r="T36" s="9">
        <v>7</v>
      </c>
      <c r="U36" s="10">
        <v>3.0000000000000001E-3</v>
      </c>
      <c r="V36" s="11" t="str">
        <f>IF(U36&gt;=U$50, "+", "-")</f>
        <v>-</v>
      </c>
      <c r="W36" s="9">
        <v>242</v>
      </c>
      <c r="X36" s="10">
        <v>4.0999999999999995E-2</v>
      </c>
      <c r="Y36" s="11" t="str">
        <f>IF(X36&gt;=X$50, "+", "-")</f>
        <v>-</v>
      </c>
      <c r="Z36" s="10">
        <v>8.3000000000000004E-2</v>
      </c>
      <c r="AA36" s="11" t="str">
        <f>IF(Z36&gt;=Z$50, "+", "-")</f>
        <v>-</v>
      </c>
      <c r="AB36" s="10">
        <v>5.2999999999999999E-2</v>
      </c>
      <c r="AC36" s="11" t="str">
        <f>IF(AB36&gt;=AB$50, "+", "-")</f>
        <v>-</v>
      </c>
      <c r="AD36" s="10">
        <v>3.5000000000000003E-2</v>
      </c>
      <c r="AE36" s="11" t="str">
        <f>IF(AD36&gt;=AD$50, "+", "-")</f>
        <v>-</v>
      </c>
      <c r="AF36" s="10">
        <v>3.8500851788756389E-2</v>
      </c>
      <c r="AG36" s="11" t="str">
        <f>IF(AF36&gt;=AF$50, "+", "-")</f>
        <v>-</v>
      </c>
      <c r="AH36" s="9">
        <v>435</v>
      </c>
      <c r="AI36" s="10">
        <v>7.4105621805792166E-2</v>
      </c>
      <c r="AJ36" s="11" t="str">
        <f>IF(AI36&gt;=AI$50, "+", "-")</f>
        <v>-</v>
      </c>
      <c r="AK36" s="9">
        <v>100</v>
      </c>
      <c r="AL36" s="10">
        <v>2.4E-2</v>
      </c>
      <c r="AM36" s="11" t="str">
        <f>IF(AL36&gt;=AL$50, "+", "-")</f>
        <v>-</v>
      </c>
      <c r="AN36" s="9">
        <v>405</v>
      </c>
      <c r="AO36" s="10">
        <v>9.6000000000000002E-2</v>
      </c>
      <c r="AP36" s="11" t="str">
        <f>IF(AO36&gt;=AO$50, "+", "-")</f>
        <v>-</v>
      </c>
      <c r="AQ36" s="9">
        <v>532</v>
      </c>
      <c r="AR36" s="10">
        <v>0.126</v>
      </c>
      <c r="AS36" s="11" t="str">
        <f>IF(AR36&gt;=AR$50, "+", "-")</f>
        <v>-</v>
      </c>
      <c r="AT36" s="9">
        <v>3167</v>
      </c>
      <c r="AU36" s="10">
        <v>0.753</v>
      </c>
      <c r="AV36" s="11" t="str">
        <f>IF(AU36&gt;=AU$50, "+", "-")</f>
        <v>+</v>
      </c>
      <c r="AW36" s="10">
        <v>0.28000000000000003</v>
      </c>
      <c r="AX36" s="11" t="str">
        <f>IF(AW36&gt;=AW$50, "+", "-")</f>
        <v>+</v>
      </c>
      <c r="AY36" s="10">
        <v>0.49</v>
      </c>
      <c r="AZ36" s="11" t="str">
        <f>IF(AY36&gt;=AY$50, "+", "-")</f>
        <v>+</v>
      </c>
      <c r="BA36" s="10">
        <v>1.3000000000000001E-2</v>
      </c>
      <c r="BB36" s="11" t="str">
        <f>IF(BA36&gt;=BA$50, "+", "-")</f>
        <v>-</v>
      </c>
      <c r="BC36" s="9">
        <v>187</v>
      </c>
      <c r="BD36" s="10">
        <v>3.0406504065040651E-2</v>
      </c>
      <c r="BE36" s="11" t="str">
        <f>IF(BD36&gt;=BD$50, "+", "-")</f>
        <v>-</v>
      </c>
      <c r="BF36" s="8">
        <v>19</v>
      </c>
      <c r="BG36" s="13">
        <v>8.4070796460176997E-2</v>
      </c>
      <c r="BH36" s="11" t="str">
        <f>IF(BG36&gt;=BG$50, "+", "-")</f>
        <v>-</v>
      </c>
      <c r="BI36" s="8">
        <v>27</v>
      </c>
      <c r="BJ36" s="14">
        <v>0.11946902654867257</v>
      </c>
      <c r="BK36" s="11" t="str">
        <f>IF(BJ36&gt;=BJ$50, "+", "-")</f>
        <v>-</v>
      </c>
      <c r="BL36" s="8"/>
      <c r="BM36" s="15"/>
      <c r="BN36" s="11" t="str">
        <f>IF(BM36&gt;=BM$50, "+", "-")</f>
        <v>-</v>
      </c>
    </row>
    <row r="37" spans="1:66" x14ac:dyDescent="0.25">
      <c r="A37" s="21" t="s">
        <v>34</v>
      </c>
      <c r="B37" s="9">
        <v>10476</v>
      </c>
      <c r="C37" s="10">
        <v>0.1519663993890798</v>
      </c>
      <c r="D37" s="10">
        <v>0.62733867888507067</v>
      </c>
      <c r="E37" s="10">
        <v>0.221</v>
      </c>
      <c r="F37" s="10">
        <v>0.45700000000000002</v>
      </c>
      <c r="G37" s="10">
        <v>0.45700000000000002</v>
      </c>
      <c r="H37" s="10">
        <v>4.2999999999999997E-2</v>
      </c>
      <c r="I37" s="10">
        <v>4.4000000000000004E-2</v>
      </c>
      <c r="J37" s="10">
        <v>2.7999999999999997E-2</v>
      </c>
      <c r="K37" s="10">
        <v>0.158</v>
      </c>
      <c r="L37" s="9">
        <v>4502.875</v>
      </c>
      <c r="M37" s="10">
        <v>0.81499999999999995</v>
      </c>
      <c r="N37" s="11" t="str">
        <f>IF(M37&gt;=M$50, "+", "-")</f>
        <v>+</v>
      </c>
      <c r="O37" s="12">
        <v>51212</v>
      </c>
      <c r="P37" s="11" t="str">
        <f>IF(O37&gt;=O$50, "+", "-")</f>
        <v>+</v>
      </c>
      <c r="Q37" s="9">
        <v>1716</v>
      </c>
      <c r="R37" s="10">
        <v>0.35787278415015639</v>
      </c>
      <c r="S37" s="11" t="str">
        <f>IF(R37&gt;=R$50, "+", "-")</f>
        <v>+</v>
      </c>
      <c r="T37" s="9">
        <v>540</v>
      </c>
      <c r="U37" s="10">
        <v>0.113</v>
      </c>
      <c r="V37" s="11" t="str">
        <f>IF(U37&gt;=U$50, "+", "-")</f>
        <v>-</v>
      </c>
      <c r="W37" s="9">
        <v>1095</v>
      </c>
      <c r="X37" s="10">
        <v>0.106</v>
      </c>
      <c r="Y37" s="11" t="str">
        <f>IF(X37&gt;=X$50, "+", "-")</f>
        <v>-</v>
      </c>
      <c r="Z37" s="10">
        <v>0.18100000000000002</v>
      </c>
      <c r="AA37" s="11" t="str">
        <f>IF(Z37&gt;=Z$50, "+", "-")</f>
        <v>-</v>
      </c>
      <c r="AB37" s="10">
        <v>0.14400000000000002</v>
      </c>
      <c r="AC37" s="11" t="str">
        <f>IF(AB37&gt;=AB$50, "+", "-")</f>
        <v>-</v>
      </c>
      <c r="AD37" s="10">
        <v>5.5E-2</v>
      </c>
      <c r="AE37" s="11" t="str">
        <f>IF(AD37&gt;=AD$50, "+", "-")</f>
        <v>-</v>
      </c>
      <c r="AF37" s="10">
        <v>5.2708353593309346E-2</v>
      </c>
      <c r="AG37" s="11" t="str">
        <f>IF(AF37&gt;=AF$50, "+", "-")</f>
        <v>-</v>
      </c>
      <c r="AH37" s="9">
        <v>2903</v>
      </c>
      <c r="AI37" s="10">
        <v>0.28231060974423805</v>
      </c>
      <c r="AJ37" s="11" t="str">
        <f>IF(AI37&gt;=AI$50, "+", "-")</f>
        <v>-</v>
      </c>
      <c r="AK37" s="9">
        <v>620</v>
      </c>
      <c r="AL37" s="10">
        <v>7.9000000000000001E-2</v>
      </c>
      <c r="AM37" s="11" t="str">
        <f>IF(AL37&gt;=AL$50, "+", "-")</f>
        <v>-</v>
      </c>
      <c r="AN37" s="9">
        <v>1871</v>
      </c>
      <c r="AO37" s="10">
        <v>0.23899999999999999</v>
      </c>
      <c r="AP37" s="11" t="str">
        <f>IF(AO37&gt;=AO$50, "+", "-")</f>
        <v>-</v>
      </c>
      <c r="AQ37" s="9">
        <v>2636</v>
      </c>
      <c r="AR37" s="10">
        <v>0.33600000000000002</v>
      </c>
      <c r="AS37" s="11" t="str">
        <f>IF(AR37&gt;=AR$50, "+", "-")</f>
        <v>+</v>
      </c>
      <c r="AT37" s="9">
        <v>2710</v>
      </c>
      <c r="AU37" s="10">
        <v>0.34499999999999997</v>
      </c>
      <c r="AV37" s="11" t="str">
        <f>IF(AU37&gt;=AU$50, "+", "-")</f>
        <v>+</v>
      </c>
      <c r="AW37" s="10">
        <v>0.32799999999999996</v>
      </c>
      <c r="AX37" s="11" t="str">
        <f>IF(AW37&gt;=AW$50, "+", "-")</f>
        <v>+</v>
      </c>
      <c r="AY37" s="10">
        <v>0.52</v>
      </c>
      <c r="AZ37" s="11" t="str">
        <f>IF(AY37&gt;=AY$50, "+", "-")</f>
        <v>+</v>
      </c>
      <c r="BA37" s="10">
        <v>5.9000000000000004E-2</v>
      </c>
      <c r="BB37" s="11" t="str">
        <f>IF(BA37&gt;=BA$50, "+", "-")</f>
        <v>-</v>
      </c>
      <c r="BC37" s="9">
        <v>1574</v>
      </c>
      <c r="BD37" s="10">
        <v>0.15024818633066056</v>
      </c>
      <c r="BE37" s="11" t="str">
        <f>IF(BD37&gt;=BD$50, "+", "-")</f>
        <v>-</v>
      </c>
      <c r="BF37" s="8">
        <v>53</v>
      </c>
      <c r="BG37" s="13">
        <v>9.9065420560747658E-2</v>
      </c>
      <c r="BH37" s="11" t="str">
        <f>IF(BG37&gt;=BG$50, "+", "-")</f>
        <v>+</v>
      </c>
      <c r="BI37" s="8">
        <v>60</v>
      </c>
      <c r="BJ37" s="14">
        <v>0.11214953271028037</v>
      </c>
      <c r="BK37" s="11" t="str">
        <f>IF(BJ37&gt;=BJ$50, "+", "-")</f>
        <v>-</v>
      </c>
      <c r="BL37" s="8">
        <v>39</v>
      </c>
      <c r="BM37" s="15">
        <v>26.174496644295303</v>
      </c>
      <c r="BN37" s="11" t="str">
        <f>IF(BM37&gt;=BM$50, "+", "-")</f>
        <v>+</v>
      </c>
    </row>
    <row r="38" spans="1:66" x14ac:dyDescent="0.25">
      <c r="A38" s="21" t="s">
        <v>35</v>
      </c>
      <c r="B38" s="9">
        <v>20211</v>
      </c>
      <c r="C38" s="10">
        <v>0.20751076146652814</v>
      </c>
      <c r="D38" s="10">
        <v>0.5623175498490921</v>
      </c>
      <c r="E38" s="10">
        <v>0.23</v>
      </c>
      <c r="F38" s="10">
        <v>0.96099999999999997</v>
      </c>
      <c r="G38" s="10">
        <v>1.8000000000000002E-2</v>
      </c>
      <c r="H38" s="10">
        <v>6.9999999999999993E-3</v>
      </c>
      <c r="I38" s="10">
        <v>1.3999999999999999E-2</v>
      </c>
      <c r="J38" s="10">
        <v>2.7999999999999997E-2</v>
      </c>
      <c r="K38" s="10">
        <v>0.111</v>
      </c>
      <c r="L38" s="9">
        <v>8582.67</v>
      </c>
      <c r="M38" s="10">
        <v>0.84599999999999997</v>
      </c>
      <c r="N38" s="11" t="str">
        <f>IF(M38&gt;=M$50, "+", "-")</f>
        <v>+</v>
      </c>
      <c r="O38" s="12">
        <v>65226</v>
      </c>
      <c r="P38" s="11" t="str">
        <f>IF(O38&gt;=O$50, "+", "-")</f>
        <v>+</v>
      </c>
      <c r="Q38" s="9">
        <v>3295</v>
      </c>
      <c r="R38" s="10">
        <v>0.37055780476833111</v>
      </c>
      <c r="S38" s="11" t="str">
        <f>IF(R38&gt;=R$50, "+", "-")</f>
        <v>+</v>
      </c>
      <c r="T38" s="9">
        <v>268</v>
      </c>
      <c r="U38" s="10">
        <v>0.03</v>
      </c>
      <c r="V38" s="11" t="str">
        <f>IF(U38&gt;=U$50, "+", "-")</f>
        <v>-</v>
      </c>
      <c r="W38" s="9">
        <v>933</v>
      </c>
      <c r="X38" s="10">
        <v>4.7E-2</v>
      </c>
      <c r="Y38" s="11" t="str">
        <f>IF(X38&gt;=X$50, "+", "-")</f>
        <v>-</v>
      </c>
      <c r="Z38" s="10">
        <v>3.4000000000000002E-2</v>
      </c>
      <c r="AA38" s="11" t="str">
        <f>IF(Z38&gt;=Z$50, "+", "-")</f>
        <v>-</v>
      </c>
      <c r="AB38" s="10">
        <v>4.8000000000000001E-2</v>
      </c>
      <c r="AC38" s="11" t="str">
        <f>IF(AB38&gt;=AB$50, "+", "-")</f>
        <v>-</v>
      </c>
      <c r="AD38" s="10">
        <v>6.9000000000000006E-2</v>
      </c>
      <c r="AE38" s="11" t="str">
        <f>IF(AD38&gt;=AD$50, "+", "-")</f>
        <v>-</v>
      </c>
      <c r="AF38" s="10">
        <v>1.7410446267760657E-2</v>
      </c>
      <c r="AG38" s="11" t="str">
        <f>IF(AF38&gt;=AF$50, "+", "-")</f>
        <v>-</v>
      </c>
      <c r="AH38" s="9">
        <v>2894</v>
      </c>
      <c r="AI38" s="10">
        <v>0.14478687212327396</v>
      </c>
      <c r="AJ38" s="11" t="str">
        <f>IF(AI38&gt;=AI$50, "+", "-")</f>
        <v>-</v>
      </c>
      <c r="AK38" s="9">
        <v>631</v>
      </c>
      <c r="AL38" s="10">
        <v>4.2999999999999997E-2</v>
      </c>
      <c r="AM38" s="11" t="str">
        <f>IF(AL38&gt;=AL$50, "+", "-")</f>
        <v>-</v>
      </c>
      <c r="AN38" s="9">
        <v>2454</v>
      </c>
      <c r="AO38" s="10">
        <v>0.16600000000000001</v>
      </c>
      <c r="AP38" s="11" t="str">
        <f>IF(AO38&gt;=AO$50, "+", "-")</f>
        <v>-</v>
      </c>
      <c r="AQ38" s="9">
        <v>3550</v>
      </c>
      <c r="AR38" s="10">
        <v>0.24</v>
      </c>
      <c r="AS38" s="11" t="str">
        <f>IF(AR38&gt;=AR$50, "+", "-")</f>
        <v>-</v>
      </c>
      <c r="AT38" s="9">
        <v>8162</v>
      </c>
      <c r="AU38" s="10">
        <v>0.55099999999999993</v>
      </c>
      <c r="AV38" s="11" t="str">
        <f>IF(AU38&gt;=AU$50, "+", "-")</f>
        <v>+</v>
      </c>
      <c r="AW38" s="10">
        <v>0.245</v>
      </c>
      <c r="AX38" s="11" t="str">
        <f>IF(AW38&gt;=AW$50, "+", "-")</f>
        <v>-</v>
      </c>
      <c r="AY38" s="10">
        <v>0.40700000000000003</v>
      </c>
      <c r="AZ38" s="11" t="str">
        <f>IF(AY38&gt;=AY$50, "+", "-")</f>
        <v>-</v>
      </c>
      <c r="BA38" s="10">
        <v>0.05</v>
      </c>
      <c r="BB38" s="11" t="str">
        <f>IF(BA38&gt;=BA$50, "+", "-")</f>
        <v>-</v>
      </c>
      <c r="BC38" s="9">
        <v>1289</v>
      </c>
      <c r="BD38" s="10">
        <v>6.3777151056355452E-2</v>
      </c>
      <c r="BE38" s="11" t="str">
        <f>IF(BD38&gt;=BD$50, "+", "-")</f>
        <v>-</v>
      </c>
      <c r="BF38" s="8">
        <v>58</v>
      </c>
      <c r="BG38" s="13">
        <v>5.6530214424951264E-2</v>
      </c>
      <c r="BH38" s="11" t="str">
        <f>IF(BG38&gt;=BG$50, "+", "-")</f>
        <v>-</v>
      </c>
      <c r="BI38" s="8">
        <v>82</v>
      </c>
      <c r="BJ38" s="14">
        <v>7.9922027290448339E-2</v>
      </c>
      <c r="BK38" s="11" t="str">
        <f>IF(BJ38&gt;=BJ$50, "+", "-")</f>
        <v>-</v>
      </c>
      <c r="BL38" s="8">
        <v>13</v>
      </c>
      <c r="BM38" s="15">
        <v>3.6671368124118473</v>
      </c>
      <c r="BN38" s="11" t="str">
        <f>IF(BM38&gt;=BM$50, "+", "-")</f>
        <v>-</v>
      </c>
    </row>
    <row r="39" spans="1:66" x14ac:dyDescent="0.25">
      <c r="A39" s="21" t="s">
        <v>36</v>
      </c>
      <c r="B39" s="9">
        <v>11697</v>
      </c>
      <c r="C39" s="10">
        <v>0.15961357613063179</v>
      </c>
      <c r="D39" s="10">
        <v>0.58596221253312819</v>
      </c>
      <c r="E39" s="10">
        <v>0.254</v>
      </c>
      <c r="F39" s="10">
        <v>0.95499999999999996</v>
      </c>
      <c r="G39" s="10">
        <v>1.3999999999999999E-2</v>
      </c>
      <c r="H39" s="10">
        <v>1.9E-2</v>
      </c>
      <c r="I39" s="10">
        <v>1.2000000000000002E-2</v>
      </c>
      <c r="J39" s="10">
        <v>1.3999999999999999E-2</v>
      </c>
      <c r="K39" s="10">
        <v>0.13600000000000001</v>
      </c>
      <c r="L39" s="9">
        <v>5198.0389999999998</v>
      </c>
      <c r="M39" s="10">
        <v>0.84699999999999998</v>
      </c>
      <c r="N39" s="11" t="str">
        <f>IF(M39&gt;=M$50, "+", "-")</f>
        <v>+</v>
      </c>
      <c r="O39" s="12">
        <v>73948</v>
      </c>
      <c r="P39" s="11" t="str">
        <f>IF(O39&gt;=O$50, "+", "-")</f>
        <v>+</v>
      </c>
      <c r="Q39" s="9">
        <v>2074</v>
      </c>
      <c r="R39" s="10">
        <v>0.42430441898527005</v>
      </c>
      <c r="S39" s="11" t="str">
        <f>IF(R39&gt;=R$50, "+", "-")</f>
        <v>+</v>
      </c>
      <c r="T39" s="9">
        <v>123</v>
      </c>
      <c r="U39" s="10">
        <v>2.5000000000000001E-2</v>
      </c>
      <c r="V39" s="11" t="str">
        <f>IF(U39&gt;=U$50, "+", "-")</f>
        <v>-</v>
      </c>
      <c r="W39" s="9">
        <v>523</v>
      </c>
      <c r="X39" s="10">
        <v>4.4999999999999998E-2</v>
      </c>
      <c r="Y39" s="11" t="str">
        <f>IF(X39&gt;=X$50, "+", "-")</f>
        <v>-</v>
      </c>
      <c r="Z39" s="10">
        <v>3.4000000000000002E-2</v>
      </c>
      <c r="AA39" s="11" t="str">
        <f>IF(Z39&gt;=Z$50, "+", "-")</f>
        <v>-</v>
      </c>
      <c r="AB39" s="10">
        <v>0.03</v>
      </c>
      <c r="AC39" s="11" t="str">
        <f>IF(AB39&gt;=AB$50, "+", "-")</f>
        <v>-</v>
      </c>
      <c r="AD39" s="10">
        <v>6.7000000000000004E-2</v>
      </c>
      <c r="AE39" s="11" t="str">
        <f>IF(AD39&gt;=AD$50, "+", "-")</f>
        <v>-</v>
      </c>
      <c r="AF39" s="10">
        <v>1.4284492344538534E-2</v>
      </c>
      <c r="AG39" s="11" t="str">
        <f>IF(AF39&gt;=AF$50, "+", "-")</f>
        <v>-</v>
      </c>
      <c r="AH39" s="9">
        <v>1718</v>
      </c>
      <c r="AI39" s="10">
        <v>0.14695064579591138</v>
      </c>
      <c r="AJ39" s="11" t="str">
        <f>IF(AI39&gt;=AI$50, "+", "-")</f>
        <v>-</v>
      </c>
      <c r="AK39" s="9">
        <v>630</v>
      </c>
      <c r="AL39" s="10">
        <v>6.8999999999999992E-2</v>
      </c>
      <c r="AM39" s="11" t="str">
        <f>IF(AL39&gt;=AL$50, "+", "-")</f>
        <v>-</v>
      </c>
      <c r="AN39" s="9">
        <v>2760</v>
      </c>
      <c r="AO39" s="10">
        <v>0.30299999999999999</v>
      </c>
      <c r="AP39" s="11" t="str">
        <f>IF(AO39&gt;=AO$50, "+", "-")</f>
        <v>-</v>
      </c>
      <c r="AQ39" s="9">
        <v>2579</v>
      </c>
      <c r="AR39" s="10">
        <v>0.28299999999999997</v>
      </c>
      <c r="AS39" s="11" t="str">
        <f>IF(AR39&gt;=AR$50, "+", "-")</f>
        <v>-</v>
      </c>
      <c r="AT39" s="9">
        <v>3144</v>
      </c>
      <c r="AU39" s="10">
        <v>0.34499999999999997</v>
      </c>
      <c r="AV39" s="11" t="str">
        <f>IF(AU39&gt;=AU$50, "+", "-")</f>
        <v>+</v>
      </c>
      <c r="AW39" s="10">
        <v>0.223</v>
      </c>
      <c r="AX39" s="11" t="str">
        <f>IF(AW39&gt;=AW$50, "+", "-")</f>
        <v>-</v>
      </c>
      <c r="AY39" s="10">
        <v>0.67299999999999993</v>
      </c>
      <c r="AZ39" s="11" t="str">
        <f>IF(AY39&gt;=AY$50, "+", "-")</f>
        <v>+</v>
      </c>
      <c r="BA39" s="10">
        <v>1.8000000000000002E-2</v>
      </c>
      <c r="BB39" s="11" t="str">
        <f>IF(BA39&gt;=BA$50, "+", "-")</f>
        <v>-</v>
      </c>
      <c r="BC39" s="9">
        <v>545</v>
      </c>
      <c r="BD39" s="10">
        <v>4.6593143541078907E-2</v>
      </c>
      <c r="BE39" s="11" t="str">
        <f>IF(BD39&gt;=BD$50, "+", "-")</f>
        <v>-</v>
      </c>
      <c r="BF39" s="8">
        <v>38</v>
      </c>
      <c r="BG39" s="13">
        <v>7.3217726396917149E-2</v>
      </c>
      <c r="BH39" s="11" t="str">
        <f>IF(BG39&gt;=BG$50, "+", "-")</f>
        <v>-</v>
      </c>
      <c r="BI39" s="8">
        <v>64</v>
      </c>
      <c r="BJ39" s="14">
        <v>0.1233140655105973</v>
      </c>
      <c r="BK39" s="11" t="str">
        <f>IF(BJ39&gt;=BJ$50, "+", "-")</f>
        <v>+</v>
      </c>
      <c r="BL39" s="8"/>
      <c r="BM39" s="15"/>
      <c r="BN39" s="11" t="str">
        <f>IF(BM39&gt;=BM$50, "+", "-")</f>
        <v>-</v>
      </c>
    </row>
    <row r="40" spans="1:66" x14ac:dyDescent="0.25">
      <c r="A40" s="21" t="s">
        <v>37</v>
      </c>
      <c r="B40" s="9">
        <v>27773</v>
      </c>
      <c r="C40" s="10">
        <v>0.25845245382205739</v>
      </c>
      <c r="D40" s="10">
        <v>0.57537896518201126</v>
      </c>
      <c r="E40" s="10">
        <v>0.16600000000000001</v>
      </c>
      <c r="F40" s="10">
        <v>0.54700000000000004</v>
      </c>
      <c r="G40" s="10">
        <v>0.34299999999999997</v>
      </c>
      <c r="H40" s="10">
        <v>5.9000000000000004E-2</v>
      </c>
      <c r="I40" s="10">
        <v>5.1999999999999991E-2</v>
      </c>
      <c r="J40" s="10">
        <v>2.4E-2</v>
      </c>
      <c r="K40" s="10">
        <v>9.6000000000000002E-2</v>
      </c>
      <c r="L40" s="9">
        <v>11985.59</v>
      </c>
      <c r="M40" s="10">
        <v>0.83499999999999996</v>
      </c>
      <c r="N40" s="11" t="str">
        <f>IF(M40&gt;=M$50, "+", "-")</f>
        <v>+</v>
      </c>
      <c r="O40" s="12">
        <v>79519</v>
      </c>
      <c r="P40" s="11" t="str">
        <f>IF(O40&gt;=O$50, "+", "-")</f>
        <v>+</v>
      </c>
      <c r="Q40" s="9">
        <v>3075</v>
      </c>
      <c r="R40" s="10">
        <v>0.27623068630973768</v>
      </c>
      <c r="S40" s="11" t="str">
        <f>IF(R40&gt;=R$50, "+", "-")</f>
        <v>-</v>
      </c>
      <c r="T40" s="9">
        <v>967</v>
      </c>
      <c r="U40" s="10">
        <v>8.6999999999999994E-2</v>
      </c>
      <c r="V40" s="11" t="str">
        <f>IF(U40&gt;=U$50, "+", "-")</f>
        <v>-</v>
      </c>
      <c r="W40" s="9">
        <v>2228</v>
      </c>
      <c r="X40" s="10">
        <v>8.1000000000000003E-2</v>
      </c>
      <c r="Y40" s="11" t="str">
        <f>IF(X40&gt;=X$50, "+", "-")</f>
        <v>-</v>
      </c>
      <c r="Z40" s="10">
        <v>9.3000000000000013E-2</v>
      </c>
      <c r="AA40" s="11" t="str">
        <f>IF(Z40&gt;=Z$50, "+", "-")</f>
        <v>-</v>
      </c>
      <c r="AB40" s="10">
        <v>6.8000000000000005E-2</v>
      </c>
      <c r="AC40" s="11" t="str">
        <f>IF(AB40&gt;=AB$50, "+", "-")</f>
        <v>-</v>
      </c>
      <c r="AD40" s="10">
        <v>5.0999999999999997E-2</v>
      </c>
      <c r="AE40" s="11" t="str">
        <f>IF(AD40&gt;=AD$50, "+", "-")</f>
        <v>-</v>
      </c>
      <c r="AF40" s="10">
        <v>3.405225446913223E-2</v>
      </c>
      <c r="AG40" s="11" t="str">
        <f>IF(AF40&gt;=AF$50, "+", "-")</f>
        <v>-</v>
      </c>
      <c r="AH40" s="9">
        <v>5078</v>
      </c>
      <c r="AI40" s="10">
        <v>0.18375913729463705</v>
      </c>
      <c r="AJ40" s="11" t="str">
        <f>IF(AI40&gt;=AI$50, "+", "-")</f>
        <v>-</v>
      </c>
      <c r="AK40" s="9">
        <v>723</v>
      </c>
      <c r="AL40" s="10">
        <v>3.7999999999999999E-2</v>
      </c>
      <c r="AM40" s="11" t="str">
        <f>IF(AL40&gt;=AL$50, "+", "-")</f>
        <v>-</v>
      </c>
      <c r="AN40" s="9">
        <v>2023</v>
      </c>
      <c r="AO40" s="10">
        <v>0.107</v>
      </c>
      <c r="AP40" s="11" t="str">
        <f>IF(AO40&gt;=AO$50, "+", "-")</f>
        <v>-</v>
      </c>
      <c r="AQ40" s="9">
        <v>3909</v>
      </c>
      <c r="AR40" s="10">
        <v>0.20600000000000002</v>
      </c>
      <c r="AS40" s="11" t="str">
        <f>IF(AR40&gt;=AR$50, "+", "-")</f>
        <v>-</v>
      </c>
      <c r="AT40" s="9">
        <v>12314</v>
      </c>
      <c r="AU40" s="10">
        <v>0.64900000000000002</v>
      </c>
      <c r="AV40" s="11" t="str">
        <f>IF(AU40&gt;=AU$50, "+", "-")</f>
        <v>+</v>
      </c>
      <c r="AW40" s="10">
        <v>0.23800000000000002</v>
      </c>
      <c r="AX40" s="11" t="str">
        <f>IF(AW40&gt;=AW$50, "+", "-")</f>
        <v>-</v>
      </c>
      <c r="AY40" s="10">
        <v>0.44599999999999995</v>
      </c>
      <c r="AZ40" s="11" t="str">
        <f>IF(AY40&gt;=AY$50, "+", "-")</f>
        <v>-</v>
      </c>
      <c r="BA40" s="10">
        <v>3.5000000000000003E-2</v>
      </c>
      <c r="BB40" s="11" t="str">
        <f>IF(BA40&gt;=BA$50, "+", "-")</f>
        <v>-</v>
      </c>
      <c r="BC40" s="9">
        <v>3249</v>
      </c>
      <c r="BD40" s="10">
        <v>0.11698412126885824</v>
      </c>
      <c r="BE40" s="11" t="str">
        <f>IF(BD40&gt;=BD$50, "+", "-")</f>
        <v>-</v>
      </c>
      <c r="BF40" s="8">
        <v>117</v>
      </c>
      <c r="BG40" s="13">
        <v>7.8365706630944401E-2</v>
      </c>
      <c r="BH40" s="11" t="str">
        <f>IF(BG40&gt;=BG$50, "+", "-")</f>
        <v>-</v>
      </c>
      <c r="BI40" s="8">
        <v>154</v>
      </c>
      <c r="BJ40" s="14">
        <v>0.10314802411252512</v>
      </c>
      <c r="BK40" s="11" t="str">
        <f>IF(BJ40&gt;=BJ$50, "+", "-")</f>
        <v>-</v>
      </c>
      <c r="BL40" s="8">
        <v>53</v>
      </c>
      <c r="BM40" s="15">
        <v>12.529550827423169</v>
      </c>
      <c r="BN40" s="11" t="str">
        <f>IF(BM40&gt;=BM$50, "+", "-")</f>
        <v>-</v>
      </c>
    </row>
    <row r="41" spans="1:66" x14ac:dyDescent="0.25">
      <c r="A41" s="21" t="s">
        <v>38</v>
      </c>
      <c r="B41" s="9">
        <v>23085</v>
      </c>
      <c r="C41" s="10">
        <v>0.27442061944985924</v>
      </c>
      <c r="D41" s="10">
        <v>0.56738141650422347</v>
      </c>
      <c r="E41" s="10">
        <v>0.158</v>
      </c>
      <c r="F41" s="10">
        <v>0.72599999999999998</v>
      </c>
      <c r="G41" s="10">
        <v>0.114</v>
      </c>
      <c r="H41" s="10">
        <v>0.126</v>
      </c>
      <c r="I41" s="10">
        <v>3.5000000000000003E-2</v>
      </c>
      <c r="J41" s="10">
        <v>1.3000000000000001E-2</v>
      </c>
      <c r="K41" s="10">
        <v>7.2000000000000008E-2</v>
      </c>
      <c r="L41" s="9">
        <v>9916.01</v>
      </c>
      <c r="M41" s="10">
        <v>0.83</v>
      </c>
      <c r="N41" s="11" t="str">
        <f>IF(M41&gt;=M$50, "+", "-")</f>
        <v>+</v>
      </c>
      <c r="O41" s="12">
        <v>96976</v>
      </c>
      <c r="P41" s="11" t="str">
        <f>IF(O41&gt;=O$50, "+", "-")</f>
        <v>+</v>
      </c>
      <c r="Q41" s="9">
        <v>2260</v>
      </c>
      <c r="R41" s="10">
        <v>0.27114577084583086</v>
      </c>
      <c r="S41" s="11" t="str">
        <f>IF(R41&gt;=R$50, "+", "-")</f>
        <v>-</v>
      </c>
      <c r="T41" s="9">
        <v>365</v>
      </c>
      <c r="U41" s="10">
        <v>4.4000000000000004E-2</v>
      </c>
      <c r="V41" s="11" t="str">
        <f>IF(U41&gt;=U$50, "+", "-")</f>
        <v>-</v>
      </c>
      <c r="W41" s="9">
        <v>1102</v>
      </c>
      <c r="X41" s="10">
        <v>4.8000000000000001E-2</v>
      </c>
      <c r="Y41" s="11" t="str">
        <f>IF(X41&gt;=X$50, "+", "-")</f>
        <v>-</v>
      </c>
      <c r="Z41" s="10">
        <v>6.5000000000000002E-2</v>
      </c>
      <c r="AA41" s="11" t="str">
        <f>IF(Z41&gt;=Z$50, "+", "-")</f>
        <v>-</v>
      </c>
      <c r="AB41" s="10">
        <v>4.7E-2</v>
      </c>
      <c r="AC41" s="11" t="str">
        <f>IF(AB41&gt;=AB$50, "+", "-")</f>
        <v>-</v>
      </c>
      <c r="AD41" s="10">
        <v>4.0999999999999995E-2</v>
      </c>
      <c r="AE41" s="11" t="str">
        <f>IF(AD41&gt;=AD$50, "+", "-")</f>
        <v>-</v>
      </c>
      <c r="AF41" s="10">
        <v>2.0888869466416118E-2</v>
      </c>
      <c r="AG41" s="11" t="str">
        <f>IF(AF41&gt;=AF$50, "+", "-")</f>
        <v>-</v>
      </c>
      <c r="AH41" s="9">
        <v>2883</v>
      </c>
      <c r="AI41" s="10">
        <v>0.12598872525455579</v>
      </c>
      <c r="AJ41" s="11" t="str">
        <f>IF(AI41&gt;=AI$50, "+", "-")</f>
        <v>-</v>
      </c>
      <c r="AK41" s="9">
        <v>482</v>
      </c>
      <c r="AL41" s="10">
        <v>3.0999999999999996E-2</v>
      </c>
      <c r="AM41" s="11" t="str">
        <f>IF(AL41&gt;=AL$50, "+", "-")</f>
        <v>-</v>
      </c>
      <c r="AN41" s="9">
        <v>2360</v>
      </c>
      <c r="AO41" s="10">
        <v>0.151</v>
      </c>
      <c r="AP41" s="11" t="str">
        <f>IF(AO41&gt;=AO$50, "+", "-")</f>
        <v>-</v>
      </c>
      <c r="AQ41" s="9">
        <v>3081</v>
      </c>
      <c r="AR41" s="10">
        <v>0.19699999999999998</v>
      </c>
      <c r="AS41" s="11" t="str">
        <f>IF(AR41&gt;=AR$50, "+", "-")</f>
        <v>-</v>
      </c>
      <c r="AT41" s="9">
        <v>9676</v>
      </c>
      <c r="AU41" s="10">
        <v>0.62</v>
      </c>
      <c r="AV41" s="11" t="str">
        <f>IF(AU41&gt;=AU$50, "+", "-")</f>
        <v>+</v>
      </c>
      <c r="AW41" s="10">
        <v>0.22500000000000001</v>
      </c>
      <c r="AX41" s="11" t="str">
        <f>IF(AW41&gt;=AW$50, "+", "-")</f>
        <v>-</v>
      </c>
      <c r="AY41" s="10">
        <v>0.502</v>
      </c>
      <c r="AZ41" s="11" t="str">
        <f>IF(AY41&gt;=AY$50, "+", "-")</f>
        <v>+</v>
      </c>
      <c r="BA41" s="10">
        <v>2.5000000000000001E-2</v>
      </c>
      <c r="BB41" s="11" t="str">
        <f>IF(BA41&gt;=BA$50, "+", "-")</f>
        <v>-</v>
      </c>
      <c r="BC41" s="9">
        <v>1761</v>
      </c>
      <c r="BD41" s="10">
        <v>7.628330084470436E-2</v>
      </c>
      <c r="BE41" s="11" t="str">
        <f>IF(BD41&gt;=BD$50, "+", "-")</f>
        <v>-</v>
      </c>
      <c r="BF41" s="8">
        <v>59</v>
      </c>
      <c r="BG41" s="13">
        <v>6.9330199764982378E-2</v>
      </c>
      <c r="BH41" s="11" t="str">
        <f>IF(BG41&gt;=BG$50, "+", "-")</f>
        <v>-</v>
      </c>
      <c r="BI41" s="8">
        <v>76</v>
      </c>
      <c r="BJ41" s="14">
        <v>8.9306698002350179E-2</v>
      </c>
      <c r="BK41" s="11" t="str">
        <f>IF(BJ41&gt;=BJ$50, "+", "-")</f>
        <v>-</v>
      </c>
      <c r="BL41" s="8"/>
      <c r="BM41" s="15"/>
      <c r="BN41" s="11" t="str">
        <f>IF(BM41&gt;=BM$50, "+", "-")</f>
        <v>-</v>
      </c>
    </row>
    <row r="42" spans="1:66" x14ac:dyDescent="0.25">
      <c r="A42" s="21" t="s">
        <v>39</v>
      </c>
      <c r="B42" s="9">
        <v>21865</v>
      </c>
      <c r="C42" s="10">
        <v>0.20402469700434483</v>
      </c>
      <c r="D42" s="10">
        <v>0.65588840612851584</v>
      </c>
      <c r="E42" s="10">
        <v>0.14000000000000001</v>
      </c>
      <c r="F42" s="10">
        <v>0.52100000000000002</v>
      </c>
      <c r="G42" s="10">
        <v>0.41</v>
      </c>
      <c r="H42" s="10">
        <v>2.1000000000000001E-2</v>
      </c>
      <c r="I42" s="10">
        <v>4.7E-2</v>
      </c>
      <c r="J42" s="10">
        <v>2.7999999999999997E-2</v>
      </c>
      <c r="K42" s="10">
        <v>0.09</v>
      </c>
      <c r="L42" s="9">
        <v>9811.125</v>
      </c>
      <c r="M42" s="10">
        <v>0.85499999999999998</v>
      </c>
      <c r="N42" s="11" t="str">
        <f>IF(M42&gt;=M$50, "+", "-")</f>
        <v>+</v>
      </c>
      <c r="O42" s="12">
        <v>59734</v>
      </c>
      <c r="P42" s="11" t="str">
        <f>IF(O42&gt;=O$50, "+", "-")</f>
        <v>+</v>
      </c>
      <c r="Q42" s="9">
        <v>2214</v>
      </c>
      <c r="R42" s="10">
        <v>0.25150516869249118</v>
      </c>
      <c r="S42" s="11" t="str">
        <f>IF(R42&gt;=R$50, "+", "-")</f>
        <v>-</v>
      </c>
      <c r="T42" s="9">
        <v>719</v>
      </c>
      <c r="U42" s="10">
        <v>8.199999999999999E-2</v>
      </c>
      <c r="V42" s="11" t="str">
        <f>IF(U42&gt;=U$50, "+", "-")</f>
        <v>-</v>
      </c>
      <c r="W42" s="9">
        <v>1948</v>
      </c>
      <c r="X42" s="10">
        <v>9.1999999999999998E-2</v>
      </c>
      <c r="Y42" s="11" t="str">
        <f>IF(X42&gt;=X$50, "+", "-")</f>
        <v>-</v>
      </c>
      <c r="Z42" s="10">
        <v>7.5999999999999998E-2</v>
      </c>
      <c r="AA42" s="11" t="str">
        <f>IF(Z42&gt;=Z$50, "+", "-")</f>
        <v>-</v>
      </c>
      <c r="AB42" s="10">
        <v>6.7000000000000004E-2</v>
      </c>
      <c r="AC42" s="11" t="str">
        <f>IF(AB42&gt;=AB$50, "+", "-")</f>
        <v>-</v>
      </c>
      <c r="AD42" s="10">
        <v>7.4999999999999997E-2</v>
      </c>
      <c r="AE42" s="11" t="str">
        <f>IF(AD42&gt;=AD$50, "+", "-")</f>
        <v>-</v>
      </c>
      <c r="AF42" s="10">
        <v>5.3799406416356527E-2</v>
      </c>
      <c r="AG42" s="11" t="str">
        <f>IF(AF42&gt;=AF$50, "+", "-")</f>
        <v>-</v>
      </c>
      <c r="AH42" s="9">
        <v>4846</v>
      </c>
      <c r="AI42" s="10">
        <v>0.22829415367220993</v>
      </c>
      <c r="AJ42" s="11" t="str">
        <f>IF(AI42&gt;=AI$50, "+", "-")</f>
        <v>-</v>
      </c>
      <c r="AK42" s="9">
        <v>1041</v>
      </c>
      <c r="AL42" s="10">
        <v>7.0999999999999994E-2</v>
      </c>
      <c r="AM42" s="11" t="str">
        <f>IF(AL42&gt;=AL$50, "+", "-")</f>
        <v>-</v>
      </c>
      <c r="AN42" s="9">
        <v>3323</v>
      </c>
      <c r="AO42" s="10">
        <v>0.22899999999999998</v>
      </c>
      <c r="AP42" s="11" t="str">
        <f>IF(AO42&gt;=AO$50, "+", "-")</f>
        <v>-</v>
      </c>
      <c r="AQ42" s="9">
        <v>4426</v>
      </c>
      <c r="AR42" s="10">
        <v>0.30399999999999999</v>
      </c>
      <c r="AS42" s="11" t="str">
        <f>IF(AR42&gt;=AR$50, "+", "-")</f>
        <v>+</v>
      </c>
      <c r="AT42" s="9">
        <v>5748</v>
      </c>
      <c r="AU42" s="10">
        <v>0.39500000000000002</v>
      </c>
      <c r="AV42" s="11" t="str">
        <f>IF(AU42&gt;=AU$50, "+", "-")</f>
        <v>+</v>
      </c>
      <c r="AW42" s="10">
        <v>0.249</v>
      </c>
      <c r="AX42" s="11" t="str">
        <f>IF(AW42&gt;=AW$50, "+", "-")</f>
        <v>+</v>
      </c>
      <c r="AY42" s="10">
        <v>0.45700000000000002</v>
      </c>
      <c r="AZ42" s="11" t="str">
        <f>IF(AY42&gt;=AY$50, "+", "-")</f>
        <v>-</v>
      </c>
      <c r="BA42" s="10">
        <v>7.9000000000000001E-2</v>
      </c>
      <c r="BB42" s="11" t="str">
        <f>IF(BA42&gt;=BA$50, "+", "-")</f>
        <v>-</v>
      </c>
      <c r="BC42" s="9">
        <v>2733</v>
      </c>
      <c r="BD42" s="10">
        <v>0.12499428310084611</v>
      </c>
      <c r="BE42" s="11" t="str">
        <f>IF(BD42&gt;=BD$50, "+", "-")</f>
        <v>-</v>
      </c>
      <c r="BF42" s="8">
        <v>127</v>
      </c>
      <c r="BG42" s="13">
        <v>0.11101398601398602</v>
      </c>
      <c r="BH42" s="11" t="str">
        <f>IF(BG42&gt;=BG$50, "+", "-")</f>
        <v>+</v>
      </c>
      <c r="BI42" s="8">
        <v>159</v>
      </c>
      <c r="BJ42" s="14">
        <v>0.13898601398601398</v>
      </c>
      <c r="BK42" s="11" t="str">
        <f>IF(BJ42&gt;=BJ$50, "+", "-")</f>
        <v>+</v>
      </c>
      <c r="BL42" s="8">
        <v>81</v>
      </c>
      <c r="BM42" s="15">
        <v>16.071428571428569</v>
      </c>
      <c r="BN42" s="11" t="str">
        <f>IF(BM42&gt;=BM$50, "+", "-")</f>
        <v>-</v>
      </c>
    </row>
    <row r="43" spans="1:66" x14ac:dyDescent="0.25">
      <c r="A43" s="21" t="s">
        <v>40</v>
      </c>
      <c r="B43" s="9">
        <v>44622</v>
      </c>
      <c r="C43" s="10">
        <v>0.21211510017480167</v>
      </c>
      <c r="D43" s="10">
        <v>0.59674599973107434</v>
      </c>
      <c r="E43" s="10">
        <v>0.191</v>
      </c>
      <c r="F43" s="10">
        <v>0.90500000000000003</v>
      </c>
      <c r="G43" s="10">
        <v>2.7000000000000003E-2</v>
      </c>
      <c r="H43" s="10">
        <v>4.4000000000000004E-2</v>
      </c>
      <c r="I43" s="10">
        <v>2.3E-2</v>
      </c>
      <c r="J43" s="10">
        <v>2.7999999999999997E-2</v>
      </c>
      <c r="K43" s="10">
        <v>9.8000000000000004E-2</v>
      </c>
      <c r="L43" s="9">
        <v>19723.289999999997</v>
      </c>
      <c r="M43" s="10">
        <v>0.83</v>
      </c>
      <c r="N43" s="11" t="str">
        <f>IF(M43&gt;=M$50, "+", "-")</f>
        <v>+</v>
      </c>
      <c r="O43" s="12">
        <v>80323</v>
      </c>
      <c r="P43" s="11" t="str">
        <f>IF(O43&gt;=O$50, "+", "-")</f>
        <v>+</v>
      </c>
      <c r="Q43" s="9">
        <v>5964</v>
      </c>
      <c r="R43" s="10">
        <v>0.33890214797136037</v>
      </c>
      <c r="S43" s="11" t="str">
        <f>IF(R43&gt;=R$50, "+", "-")</f>
        <v>+</v>
      </c>
      <c r="T43" s="9">
        <v>891</v>
      </c>
      <c r="U43" s="10">
        <v>5.0999999999999997E-2</v>
      </c>
      <c r="V43" s="11" t="str">
        <f>IF(U43&gt;=U$50, "+", "-")</f>
        <v>-</v>
      </c>
      <c r="W43" s="9">
        <v>1864</v>
      </c>
      <c r="X43" s="10">
        <v>4.2000000000000003E-2</v>
      </c>
      <c r="Y43" s="11" t="str">
        <f>IF(X43&gt;=X$50, "+", "-")</f>
        <v>-</v>
      </c>
      <c r="Z43" s="10">
        <v>4.0999999999999995E-2</v>
      </c>
      <c r="AA43" s="11" t="str">
        <f>IF(Z43&gt;=Z$50, "+", "-")</f>
        <v>-</v>
      </c>
      <c r="AB43" s="10">
        <v>0.03</v>
      </c>
      <c r="AC43" s="11" t="str">
        <f>IF(AB43&gt;=AB$50, "+", "-")</f>
        <v>-</v>
      </c>
      <c r="AD43" s="10">
        <v>4.2999999999999997E-2</v>
      </c>
      <c r="AE43" s="11" t="str">
        <f>IF(AD43&gt;=AD$50, "+", "-")</f>
        <v>-</v>
      </c>
      <c r="AF43" s="10">
        <v>1.5019905899384726E-2</v>
      </c>
      <c r="AG43" s="11" t="str">
        <f>IF(AF43&gt;=AF$50, "+", "-")</f>
        <v>-</v>
      </c>
      <c r="AH43" s="9">
        <v>5944</v>
      </c>
      <c r="AI43" s="10">
        <v>0.13445530220774521</v>
      </c>
      <c r="AJ43" s="11" t="str">
        <f>IF(AI43&gt;=AI$50, "+", "-")</f>
        <v>-</v>
      </c>
      <c r="AK43" s="9">
        <v>1313</v>
      </c>
      <c r="AL43" s="10">
        <v>0.04</v>
      </c>
      <c r="AM43" s="11" t="str">
        <f>IF(AL43&gt;=AL$50, "+", "-")</f>
        <v>-</v>
      </c>
      <c r="AN43" s="9">
        <v>7964</v>
      </c>
      <c r="AO43" s="10">
        <v>0.247</v>
      </c>
      <c r="AP43" s="11" t="str">
        <f>IF(AO43&gt;=AO$50, "+", "-")</f>
        <v>-</v>
      </c>
      <c r="AQ43" s="9">
        <v>8608</v>
      </c>
      <c r="AR43" s="10">
        <v>0.26600000000000001</v>
      </c>
      <c r="AS43" s="11" t="str">
        <f>IF(AR43&gt;=AR$50, "+", "-")</f>
        <v>-</v>
      </c>
      <c r="AT43" s="9">
        <v>14407</v>
      </c>
      <c r="AU43" s="10">
        <v>0.44600000000000001</v>
      </c>
      <c r="AV43" s="11" t="str">
        <f>IF(AU43&gt;=AU$50, "+", "-")</f>
        <v>+</v>
      </c>
      <c r="AW43" s="10">
        <v>0.221</v>
      </c>
      <c r="AX43" s="11" t="str">
        <f>IF(AW43&gt;=AW$50, "+", "-")</f>
        <v>-</v>
      </c>
      <c r="AY43" s="10">
        <v>0.41499999999999998</v>
      </c>
      <c r="AZ43" s="11" t="str">
        <f>IF(AY43&gt;=AY$50, "+", "-")</f>
        <v>-</v>
      </c>
      <c r="BA43" s="10">
        <v>3.7000000000000005E-2</v>
      </c>
      <c r="BB43" s="11" t="str">
        <f>IF(BA43&gt;=BA$50, "+", "-")</f>
        <v>-</v>
      </c>
      <c r="BC43" s="9">
        <v>3169</v>
      </c>
      <c r="BD43" s="10">
        <v>7.1018779974003854E-2</v>
      </c>
      <c r="BE43" s="11" t="str">
        <f>IF(BD43&gt;=BD$50, "+", "-")</f>
        <v>-</v>
      </c>
      <c r="BF43" s="8">
        <v>125</v>
      </c>
      <c r="BG43" s="13">
        <v>6.4733298808907297E-2</v>
      </c>
      <c r="BH43" s="11" t="str">
        <f>IF(BG43&gt;=BG$50, "+", "-")</f>
        <v>-</v>
      </c>
      <c r="BI43" s="8">
        <v>164</v>
      </c>
      <c r="BJ43" s="14">
        <v>8.4930088037286383E-2</v>
      </c>
      <c r="BK43" s="11" t="str">
        <f>IF(BJ43&gt;=BJ$50, "+", "-")</f>
        <v>-</v>
      </c>
      <c r="BL43" s="8">
        <v>37</v>
      </c>
      <c r="BM43" s="15">
        <v>6.6726780883678991</v>
      </c>
      <c r="BN43" s="11" t="str">
        <f>IF(BM43&gt;=BM$50, "+", "-")</f>
        <v>-</v>
      </c>
    </row>
    <row r="44" spans="1:66" x14ac:dyDescent="0.25">
      <c r="A44" s="21" t="s">
        <v>41</v>
      </c>
      <c r="B44" s="9">
        <v>280854</v>
      </c>
      <c r="C44" s="10">
        <v>0.23297870067722018</v>
      </c>
      <c r="D44" s="10">
        <v>0.63277361191223913</v>
      </c>
      <c r="E44" s="10">
        <v>0.13400000000000001</v>
      </c>
      <c r="F44" s="10">
        <v>0.63500000000000001</v>
      </c>
      <c r="G44" s="10">
        <v>0.27200000000000002</v>
      </c>
      <c r="H44" s="10">
        <v>1.3999999999999999E-2</v>
      </c>
      <c r="I44" s="10">
        <v>7.9000000000000001E-2</v>
      </c>
      <c r="J44" s="10">
        <v>8.199999999999999E-2</v>
      </c>
      <c r="K44" s="10">
        <v>0.17300000000000001</v>
      </c>
      <c r="L44" s="9">
        <v>107521.504</v>
      </c>
      <c r="M44" s="10">
        <v>0.73599999999999999</v>
      </c>
      <c r="N44" s="11" t="str">
        <f>IF(M44&gt;=M$50, "+", "-")</f>
        <v>-</v>
      </c>
      <c r="O44" s="12">
        <v>34548</v>
      </c>
      <c r="P44" s="11" t="str">
        <f>IF(O44&gt;=O$50, "+", "-")</f>
        <v>-</v>
      </c>
      <c r="Q44" s="9">
        <v>34541</v>
      </c>
      <c r="R44" s="10">
        <v>0.29160581168584476</v>
      </c>
      <c r="S44" s="11" t="str">
        <f>IF(R44&gt;=R$50, "+", "-")</f>
        <v>-</v>
      </c>
      <c r="T44" s="9">
        <v>31383</v>
      </c>
      <c r="U44" s="10">
        <v>0.26500000000000001</v>
      </c>
      <c r="V44" s="11" t="str">
        <f>IF(U44&gt;=U$50, "+", "-")</f>
        <v>+</v>
      </c>
      <c r="W44" s="9">
        <v>75227</v>
      </c>
      <c r="X44" s="10">
        <v>0.27500000000000002</v>
      </c>
      <c r="Y44" s="11" t="str">
        <f>IF(X44&gt;=X$50, "+", "-")</f>
        <v>+</v>
      </c>
      <c r="Z44" s="10">
        <v>0.40399999999999997</v>
      </c>
      <c r="AA44" s="11" t="str">
        <f>IF(Z44&gt;=Z$50, "+", "-")</f>
        <v>+</v>
      </c>
      <c r="AB44" s="10">
        <v>0.35</v>
      </c>
      <c r="AC44" s="11" t="str">
        <f>IF(AB44&gt;=AB$50, "+", "-")</f>
        <v>+</v>
      </c>
      <c r="AD44" s="10">
        <v>0.13100000000000001</v>
      </c>
      <c r="AE44" s="11" t="str">
        <f>IF(AD44&gt;=AD$50, "+", "-")</f>
        <v>+</v>
      </c>
      <c r="AF44" s="10">
        <v>0.12988300904969097</v>
      </c>
      <c r="AG44" s="11" t="str">
        <f>IF(AF44&gt;=AF$50, "+", "-")</f>
        <v>+</v>
      </c>
      <c r="AH44" s="9">
        <v>136392</v>
      </c>
      <c r="AI44" s="10">
        <v>0.49911259601345193</v>
      </c>
      <c r="AJ44" s="11" t="str">
        <f>IF(AI44&gt;=AI$50, "+", "-")</f>
        <v>+</v>
      </c>
      <c r="AK44" s="9">
        <v>26343</v>
      </c>
      <c r="AL44" s="10">
        <v>0.14400000000000002</v>
      </c>
      <c r="AM44" s="11" t="str">
        <f>IF(AL44&gt;=AL$50, "+", "-")</f>
        <v>+</v>
      </c>
      <c r="AN44" s="9">
        <v>60510</v>
      </c>
      <c r="AO44" s="10">
        <v>0.32899999999999996</v>
      </c>
      <c r="AP44" s="11" t="str">
        <f>IF(AO44&gt;=AO$50, "+", "-")</f>
        <v>-</v>
      </c>
      <c r="AQ44" s="9">
        <v>63769</v>
      </c>
      <c r="AR44" s="10">
        <v>0.34700000000000003</v>
      </c>
      <c r="AS44" s="11" t="str">
        <f>IF(AR44&gt;=AR$50, "+", "-")</f>
        <v>+</v>
      </c>
      <c r="AT44" s="9">
        <v>33171</v>
      </c>
      <c r="AU44" s="10">
        <v>0.18100000000000002</v>
      </c>
      <c r="AV44" s="11" t="str">
        <f>IF(AU44&gt;=AU$50, "+", "-")</f>
        <v>-</v>
      </c>
      <c r="AW44" s="10">
        <v>0.27899999999999997</v>
      </c>
      <c r="AX44" s="11" t="str">
        <f>IF(AW44&gt;=AW$50, "+", "-")</f>
        <v>+</v>
      </c>
      <c r="AY44" s="10">
        <v>0.53100000000000003</v>
      </c>
      <c r="AZ44" s="11" t="str">
        <f>IF(AY44&gt;=AY$50, "+", "-")</f>
        <v>+</v>
      </c>
      <c r="BA44" s="10">
        <v>0.10400000000000001</v>
      </c>
      <c r="BB44" s="11" t="str">
        <f>IF(BA44&gt;=BA$50, "+", "-")</f>
        <v>+</v>
      </c>
      <c r="BC44" s="9">
        <v>87189</v>
      </c>
      <c r="BD44" s="10">
        <v>0.31044243628362067</v>
      </c>
      <c r="BE44" s="11" t="str">
        <f>IF(BD44&gt;=BD$50, "+", "-")</f>
        <v>+</v>
      </c>
      <c r="BF44" s="9">
        <v>2233</v>
      </c>
      <c r="BG44" s="13">
        <v>0.10401527855412707</v>
      </c>
      <c r="BH44" s="11" t="str">
        <f>IF(BG44&gt;=BG$50, "+", "-")</f>
        <v>+</v>
      </c>
      <c r="BI44" s="9">
        <v>2862</v>
      </c>
      <c r="BJ44" s="14">
        <v>0.13327745180217937</v>
      </c>
      <c r="BK44" s="11" t="str">
        <f>IF(BJ44&gt;=BJ$50, "+", "-")</f>
        <v>+</v>
      </c>
      <c r="BL44" s="9">
        <v>2059</v>
      </c>
      <c r="BM44" s="15">
        <v>44.32723358449946</v>
      </c>
      <c r="BN44" s="11" t="str">
        <f>IF(BM44&gt;=BM$50, "+", "-")</f>
        <v>+</v>
      </c>
    </row>
    <row r="45" spans="1:66" x14ac:dyDescent="0.25">
      <c r="A45" s="21" t="s">
        <v>42</v>
      </c>
      <c r="B45" s="9">
        <v>13273</v>
      </c>
      <c r="C45" s="10">
        <v>0.21909138853311233</v>
      </c>
      <c r="D45" s="10">
        <v>0.67784223611843597</v>
      </c>
      <c r="E45" s="10">
        <v>0.10300000000000001</v>
      </c>
      <c r="F45" s="10">
        <v>0.7390000000000001</v>
      </c>
      <c r="G45" s="10">
        <v>0.20600000000000002</v>
      </c>
      <c r="H45" s="10">
        <v>2.1000000000000001E-2</v>
      </c>
      <c r="I45" s="10">
        <v>3.3000000000000002E-2</v>
      </c>
      <c r="J45" s="10">
        <v>2.6000000000000002E-2</v>
      </c>
      <c r="K45" s="10">
        <v>7.8E-2</v>
      </c>
      <c r="L45" s="9">
        <v>5200.6500000000005</v>
      </c>
      <c r="M45" s="10">
        <v>0.81900000000000006</v>
      </c>
      <c r="N45" s="11" t="str">
        <f>IF(M45&gt;=M$50, "+", "-")</f>
        <v>+</v>
      </c>
      <c r="O45" s="12">
        <v>65143</v>
      </c>
      <c r="P45" s="11" t="str">
        <f>IF(O45&gt;=O$50, "+", "-")</f>
        <v>+</v>
      </c>
      <c r="Q45" s="9">
        <v>946</v>
      </c>
      <c r="R45" s="10">
        <v>0.21111359071635796</v>
      </c>
      <c r="S45" s="11" t="str">
        <f>IF(R45&gt;=R$50, "+", "-")</f>
        <v>-</v>
      </c>
      <c r="T45" s="9">
        <v>355</v>
      </c>
      <c r="U45" s="10">
        <v>7.9000000000000001E-2</v>
      </c>
      <c r="V45" s="11" t="str">
        <f>IF(U45&gt;=U$50, "+", "-")</f>
        <v>-</v>
      </c>
      <c r="W45" s="9">
        <v>1568</v>
      </c>
      <c r="X45" s="10">
        <v>0.13600000000000001</v>
      </c>
      <c r="Y45" s="11" t="str">
        <f>IF(X45&gt;=X$50, "+", "-")</f>
        <v>-</v>
      </c>
      <c r="Z45" s="10">
        <v>0.121</v>
      </c>
      <c r="AA45" s="11" t="str">
        <f>IF(Z45&gt;=Z$50, "+", "-")</f>
        <v>-</v>
      </c>
      <c r="AB45" s="10">
        <v>7.400000000000001E-2</v>
      </c>
      <c r="AC45" s="11" t="str">
        <f>IF(AB45&gt;=AB$50, "+", "-")</f>
        <v>-</v>
      </c>
      <c r="AD45" s="10">
        <v>0.08</v>
      </c>
      <c r="AE45" s="11" t="str">
        <f>IF(AD45&gt;=AD$50, "+", "-")</f>
        <v>-</v>
      </c>
      <c r="AF45" s="10">
        <v>6.6602904095296067E-2</v>
      </c>
      <c r="AG45" s="11" t="str">
        <f>IF(AF45&gt;=AF$50, "+", "-")</f>
        <v>-</v>
      </c>
      <c r="AH45" s="9">
        <v>3040</v>
      </c>
      <c r="AI45" s="10">
        <v>0.26432484131814626</v>
      </c>
      <c r="AJ45" s="11" t="str">
        <f>IF(AI45&gt;=AI$50, "+", "-")</f>
        <v>-</v>
      </c>
      <c r="AK45" s="9">
        <v>285</v>
      </c>
      <c r="AL45" s="10">
        <v>3.6999999999999998E-2</v>
      </c>
      <c r="AM45" s="11" t="str">
        <f>IF(AL45&gt;=AL$50, "+", "-")</f>
        <v>-</v>
      </c>
      <c r="AN45" s="9">
        <v>955</v>
      </c>
      <c r="AO45" s="10">
        <v>0.124</v>
      </c>
      <c r="AP45" s="11" t="str">
        <f>IF(AO45&gt;=AO$50, "+", "-")</f>
        <v>-</v>
      </c>
      <c r="AQ45" s="9">
        <v>2081</v>
      </c>
      <c r="AR45" s="10">
        <v>0.26899999999999996</v>
      </c>
      <c r="AS45" s="11" t="str">
        <f>IF(AR45&gt;=AR$50, "+", "-")</f>
        <v>-</v>
      </c>
      <c r="AT45" s="9">
        <v>4397</v>
      </c>
      <c r="AU45" s="10">
        <v>0.56900000000000006</v>
      </c>
      <c r="AV45" s="11" t="str">
        <f>IF(AU45&gt;=AU$50, "+", "-")</f>
        <v>+</v>
      </c>
      <c r="AW45" s="10">
        <v>0.26800000000000002</v>
      </c>
      <c r="AX45" s="11" t="str">
        <f>IF(AW45&gt;=AW$50, "+", "-")</f>
        <v>+</v>
      </c>
      <c r="AY45" s="10">
        <v>0.53700000000000003</v>
      </c>
      <c r="AZ45" s="11" t="str">
        <f>IF(AY45&gt;=AY$50, "+", "-")</f>
        <v>+</v>
      </c>
      <c r="BA45" s="10">
        <v>4.0999999999999995E-2</v>
      </c>
      <c r="BB45" s="11" t="str">
        <f>IF(BA45&gt;=BA$50, "+", "-")</f>
        <v>-</v>
      </c>
      <c r="BC45" s="9">
        <v>1885</v>
      </c>
      <c r="BD45" s="10">
        <v>0.14201762977473065</v>
      </c>
      <c r="BE45" s="11" t="str">
        <f>IF(BD45&gt;=BD$50, "+", "-")</f>
        <v>-</v>
      </c>
      <c r="BF45" s="8">
        <v>78</v>
      </c>
      <c r="BG45" s="13">
        <v>6.7708333333333329E-2</v>
      </c>
      <c r="BH45" s="11" t="str">
        <f>IF(BG45&gt;=BG$50, "+", "-")</f>
        <v>-</v>
      </c>
      <c r="BI45" s="8">
        <v>98</v>
      </c>
      <c r="BJ45" s="14">
        <v>8.5143353605560385E-2</v>
      </c>
      <c r="BK45" s="11" t="str">
        <f>IF(BJ45&gt;=BJ$50, "+", "-")</f>
        <v>-</v>
      </c>
      <c r="BL45" s="8">
        <v>15</v>
      </c>
      <c r="BM45" s="15">
        <v>3.6855036855036856</v>
      </c>
      <c r="BN45" s="11" t="str">
        <f>IF(BM45&gt;=BM$50, "+", "-")</f>
        <v>-</v>
      </c>
    </row>
    <row r="46" spans="1:66" x14ac:dyDescent="0.25">
      <c r="A46" s="21" t="s">
        <v>43</v>
      </c>
      <c r="B46" s="9">
        <v>13293</v>
      </c>
      <c r="C46" s="10">
        <v>0.23072293688407433</v>
      </c>
      <c r="D46" s="10">
        <v>0.58316407131573011</v>
      </c>
      <c r="E46" s="10">
        <v>0.18600000000000003</v>
      </c>
      <c r="F46" s="10">
        <v>4.5999999999999999E-2</v>
      </c>
      <c r="G46" s="10">
        <v>0.92099999999999993</v>
      </c>
      <c r="H46" s="10">
        <v>8.0000000000000002E-3</v>
      </c>
      <c r="I46" s="10">
        <v>2.6000000000000002E-2</v>
      </c>
      <c r="J46" s="10">
        <v>9.0000000000000011E-3</v>
      </c>
      <c r="K46" s="10">
        <v>0.13500000000000001</v>
      </c>
      <c r="L46" s="9">
        <v>4931.9400000000005</v>
      </c>
      <c r="M46" s="10">
        <v>0.78</v>
      </c>
      <c r="N46" s="11" t="str">
        <f>IF(M46&gt;=M$50, "+", "-")</f>
        <v>+</v>
      </c>
      <c r="O46" s="12">
        <v>35733</v>
      </c>
      <c r="P46" s="11" t="str">
        <f>IF(O46&gt;=O$50, "+", "-")</f>
        <v>-</v>
      </c>
      <c r="Q46" s="9">
        <v>1863</v>
      </c>
      <c r="R46" s="10">
        <v>0.30471050049067716</v>
      </c>
      <c r="S46" s="11" t="str">
        <f>IF(R46&gt;=R$50, "+", "-")</f>
        <v>-</v>
      </c>
      <c r="T46" s="9">
        <v>1503</v>
      </c>
      <c r="U46" s="10">
        <v>0.24600000000000002</v>
      </c>
      <c r="V46" s="11" t="str">
        <f>IF(U46&gt;=U$50, "+", "-")</f>
        <v>+</v>
      </c>
      <c r="W46" s="9">
        <v>2637</v>
      </c>
      <c r="X46" s="10">
        <v>0.19899999999999998</v>
      </c>
      <c r="Y46" s="11" t="str">
        <f>IF(X46&gt;=X$50, "+", "-")</f>
        <v>+</v>
      </c>
      <c r="Z46" s="10">
        <v>0.31900000000000001</v>
      </c>
      <c r="AA46" s="11" t="str">
        <f>IF(Z46&gt;=Z$50, "+", "-")</f>
        <v>+</v>
      </c>
      <c r="AB46" s="10">
        <v>0.27699999999999997</v>
      </c>
      <c r="AC46" s="11" t="str">
        <f>IF(AB46&gt;=AB$50, "+", "-")</f>
        <v>+</v>
      </c>
      <c r="AD46" s="10">
        <v>0.1</v>
      </c>
      <c r="AE46" s="11" t="str">
        <f>IF(AD46&gt;=AD$50, "+", "-")</f>
        <v>+</v>
      </c>
      <c r="AF46" s="10">
        <v>9.3681588284139805E-2</v>
      </c>
      <c r="AG46" s="11" t="str">
        <f>IF(AF46&gt;=AF$50, "+", "-")</f>
        <v>+</v>
      </c>
      <c r="AH46" s="9">
        <v>6257</v>
      </c>
      <c r="AI46" s="10">
        <v>0.47233335849626329</v>
      </c>
      <c r="AJ46" s="11" t="str">
        <f>IF(AI46&gt;=AI$50, "+", "-")</f>
        <v>+</v>
      </c>
      <c r="AK46" s="9">
        <v>944</v>
      </c>
      <c r="AL46" s="10">
        <v>0.10800000000000001</v>
      </c>
      <c r="AM46" s="11" t="str">
        <f>IF(AL46&gt;=AL$50, "+", "-")</f>
        <v>+</v>
      </c>
      <c r="AN46" s="9">
        <v>2558</v>
      </c>
      <c r="AO46" s="10">
        <v>0.29100000000000004</v>
      </c>
      <c r="AP46" s="11" t="str">
        <f>IF(AO46&gt;=AO$50, "+", "-")</f>
        <v>-</v>
      </c>
      <c r="AQ46" s="9">
        <v>3786</v>
      </c>
      <c r="AR46" s="10">
        <v>0.43099999999999994</v>
      </c>
      <c r="AS46" s="11" t="str">
        <f>IF(AR46&gt;=AR$50, "+", "-")</f>
        <v>+</v>
      </c>
      <c r="AT46" s="9">
        <v>1509</v>
      </c>
      <c r="AU46" s="10">
        <v>0.17199999999999999</v>
      </c>
      <c r="AV46" s="11" t="str">
        <f>IF(AU46&gt;=AU$50, "+", "-")</f>
        <v>-</v>
      </c>
      <c r="AW46" s="10">
        <v>0.36299999999999999</v>
      </c>
      <c r="AX46" s="11" t="str">
        <f>IF(AW46&gt;=AW$50, "+", "-")</f>
        <v>+</v>
      </c>
      <c r="AY46" s="10">
        <v>0.54799999999999993</v>
      </c>
      <c r="AZ46" s="11" t="str">
        <f>IF(AY46&gt;=AY$50, "+", "-")</f>
        <v>+</v>
      </c>
      <c r="BA46" s="10">
        <v>7.5999999999999998E-2</v>
      </c>
      <c r="BB46" s="11" t="str">
        <f>IF(BA46&gt;=BA$50, "+", "-")</f>
        <v>-</v>
      </c>
      <c r="BC46" s="9">
        <v>4231</v>
      </c>
      <c r="BD46" s="10">
        <v>0.3182878206574889</v>
      </c>
      <c r="BE46" s="11" t="str">
        <f>IF(BD46&gt;=BD$50, "+", "-")</f>
        <v>+</v>
      </c>
      <c r="BF46" s="8">
        <v>125</v>
      </c>
      <c r="BG46" s="13">
        <v>0.13513513513513514</v>
      </c>
      <c r="BH46" s="11" t="str">
        <f>IF(BG46&gt;=BG$50, "+", "-")</f>
        <v>+</v>
      </c>
      <c r="BI46" s="8">
        <v>158</v>
      </c>
      <c r="BJ46" s="14">
        <v>0.17044228694714131</v>
      </c>
      <c r="BK46" s="11" t="str">
        <f>IF(BJ46&gt;=BJ$50, "+", "-")</f>
        <v>+</v>
      </c>
      <c r="BL46" s="8">
        <v>88</v>
      </c>
      <c r="BM46" s="15">
        <v>52.537313432835816</v>
      </c>
      <c r="BN46" s="11" t="str">
        <f>IF(BM46&gt;=BM$50, "+", "-")</f>
        <v>+</v>
      </c>
    </row>
    <row r="47" spans="1:66" x14ac:dyDescent="0.25">
      <c r="A47" s="21" t="s">
        <v>44</v>
      </c>
      <c r="B47" s="9">
        <v>32408</v>
      </c>
      <c r="C47" s="10">
        <v>0.21136756356455197</v>
      </c>
      <c r="D47" s="10">
        <v>0.56708220192545056</v>
      </c>
      <c r="E47" s="10">
        <v>0.222</v>
      </c>
      <c r="F47" s="10">
        <v>0.89900000000000002</v>
      </c>
      <c r="G47" s="10">
        <v>2.1000000000000001E-2</v>
      </c>
      <c r="H47" s="10">
        <v>5.1999999999999991E-2</v>
      </c>
      <c r="I47" s="10">
        <v>2.7000000000000003E-2</v>
      </c>
      <c r="J47" s="10">
        <v>3.2000000000000001E-2</v>
      </c>
      <c r="K47" s="10">
        <v>9.6999999999999989E-2</v>
      </c>
      <c r="L47" s="9">
        <v>14029.796</v>
      </c>
      <c r="M47" s="10">
        <v>0.83799999999999997</v>
      </c>
      <c r="N47" s="11" t="str">
        <f>IF(M47&gt;=M$50, "+", "-")</f>
        <v>+</v>
      </c>
      <c r="O47" s="12">
        <v>80989</v>
      </c>
      <c r="P47" s="11" t="str">
        <f>IF(O47&gt;=O$50, "+", "-")</f>
        <v>+</v>
      </c>
      <c r="Q47" s="9">
        <v>4620</v>
      </c>
      <c r="R47" s="10">
        <v>0.3353901996370236</v>
      </c>
      <c r="S47" s="11" t="str">
        <f>IF(R47&gt;=R$50, "+", "-")</f>
        <v>+</v>
      </c>
      <c r="T47" s="9">
        <v>451</v>
      </c>
      <c r="U47" s="10">
        <v>3.3000000000000002E-2</v>
      </c>
      <c r="V47" s="11" t="str">
        <f>IF(U47&gt;=U$50, "+", "-")</f>
        <v>-</v>
      </c>
      <c r="W47" s="9">
        <v>1546</v>
      </c>
      <c r="X47" s="10">
        <v>4.9000000000000002E-2</v>
      </c>
      <c r="Y47" s="11" t="str">
        <f>IF(X47&gt;=X$50, "+", "-")</f>
        <v>-</v>
      </c>
      <c r="Z47" s="10">
        <v>6.3E-2</v>
      </c>
      <c r="AA47" s="11" t="str">
        <f>IF(Z47&gt;=Z$50, "+", "-")</f>
        <v>-</v>
      </c>
      <c r="AB47" s="10">
        <v>5.9000000000000004E-2</v>
      </c>
      <c r="AC47" s="11" t="str">
        <f>IF(AB47&gt;=AB$50, "+", "-")</f>
        <v>-</v>
      </c>
      <c r="AD47" s="10">
        <v>5.5E-2</v>
      </c>
      <c r="AE47" s="11" t="str">
        <f>IF(AD47&gt;=AD$50, "+", "-")</f>
        <v>-</v>
      </c>
      <c r="AF47" s="10">
        <v>1.8634325058429664E-2</v>
      </c>
      <c r="AG47" s="11" t="str">
        <f>IF(AF47&gt;=AF$50, "+", "-")</f>
        <v>-</v>
      </c>
      <c r="AH47" s="9">
        <v>4918</v>
      </c>
      <c r="AI47" s="10">
        <v>0.15532815362263913</v>
      </c>
      <c r="AJ47" s="11" t="str">
        <f>IF(AI47&gt;=AI$50, "+", "-")</f>
        <v>-</v>
      </c>
      <c r="AK47" s="9">
        <v>852</v>
      </c>
      <c r="AL47" s="10">
        <v>3.5000000000000003E-2</v>
      </c>
      <c r="AM47" s="11" t="str">
        <f>IF(AL47&gt;=AL$50, "+", "-")</f>
        <v>-</v>
      </c>
      <c r="AN47" s="9">
        <v>3975</v>
      </c>
      <c r="AO47" s="10">
        <v>0.16600000000000001</v>
      </c>
      <c r="AP47" s="11" t="str">
        <f>IF(AO47&gt;=AO$50, "+", "-")</f>
        <v>-</v>
      </c>
      <c r="AQ47" s="9">
        <v>6541</v>
      </c>
      <c r="AR47" s="10">
        <v>0.27399999999999997</v>
      </c>
      <c r="AS47" s="11" t="str">
        <f>IF(AR47&gt;=AR$50, "+", "-")</f>
        <v>-</v>
      </c>
      <c r="AT47" s="9">
        <v>12554</v>
      </c>
      <c r="AU47" s="10">
        <v>0.52500000000000002</v>
      </c>
      <c r="AV47" s="11" t="str">
        <f>IF(AU47&gt;=AU$50, "+", "-")</f>
        <v>+</v>
      </c>
      <c r="AW47" s="10">
        <v>0.22600000000000001</v>
      </c>
      <c r="AX47" s="11" t="str">
        <f>IF(AW47&gt;=AW$50, "+", "-")</f>
        <v>-</v>
      </c>
      <c r="AY47" s="10">
        <v>0.38900000000000001</v>
      </c>
      <c r="AZ47" s="11" t="str">
        <f>IF(AY47&gt;=AY$50, "+", "-")</f>
        <v>-</v>
      </c>
      <c r="BA47" s="10">
        <v>0.04</v>
      </c>
      <c r="BB47" s="11" t="str">
        <f>IF(BA47&gt;=BA$50, "+", "-")</f>
        <v>-</v>
      </c>
      <c r="BC47" s="9">
        <v>2589</v>
      </c>
      <c r="BD47" s="10">
        <v>7.9887682053813872E-2</v>
      </c>
      <c r="BE47" s="11" t="str">
        <f>IF(BD47&gt;=BD$50, "+", "-")</f>
        <v>-</v>
      </c>
      <c r="BF47" s="8">
        <v>99</v>
      </c>
      <c r="BG47" s="13">
        <v>7.0512820512820512E-2</v>
      </c>
      <c r="BH47" s="11" t="str">
        <f>IF(BG47&gt;=BG$50, "+", "-")</f>
        <v>-</v>
      </c>
      <c r="BI47" s="8">
        <v>118</v>
      </c>
      <c r="BJ47" s="14">
        <v>8.4105488239486811E-2</v>
      </c>
      <c r="BK47" s="11" t="str">
        <f>IF(BJ47&gt;=BJ$50, "+", "-")</f>
        <v>-</v>
      </c>
      <c r="BL47" s="8">
        <v>22</v>
      </c>
      <c r="BM47" s="15">
        <v>4.7619047619047628</v>
      </c>
      <c r="BN47" s="11" t="str">
        <f>IF(BM47&gt;=BM$50, "+", "-")</f>
        <v>-</v>
      </c>
    </row>
    <row r="48" spans="1:66" x14ac:dyDescent="0.25">
      <c r="A48" s="21" t="s">
        <v>45</v>
      </c>
      <c r="B48" s="9">
        <v>65161</v>
      </c>
      <c r="C48" s="10">
        <v>0.22306287503261152</v>
      </c>
      <c r="D48" s="10">
        <v>0.61338837648286548</v>
      </c>
      <c r="E48" s="10">
        <v>0.16399999999999998</v>
      </c>
      <c r="F48" s="10">
        <v>0.49099999999999999</v>
      </c>
      <c r="G48" s="10">
        <v>0.43700000000000006</v>
      </c>
      <c r="H48" s="10">
        <v>5.0000000000000001E-3</v>
      </c>
      <c r="I48" s="10">
        <v>6.8000000000000005E-2</v>
      </c>
      <c r="J48" s="10">
        <v>0.107</v>
      </c>
      <c r="K48" s="10">
        <v>0.20600000000000002</v>
      </c>
      <c r="L48" s="9">
        <v>20469.919999999998</v>
      </c>
      <c r="M48" s="10">
        <v>0.62</v>
      </c>
      <c r="N48" s="11" t="str">
        <f>IF(M48&gt;=M$50, "+", "-")</f>
        <v>-</v>
      </c>
      <c r="O48" s="12">
        <v>24448</v>
      </c>
      <c r="P48" s="11" t="str">
        <f>IF(O48&gt;=O$50, "+", "-")</f>
        <v>-</v>
      </c>
      <c r="Q48" s="9">
        <v>10457</v>
      </c>
      <c r="R48" s="10">
        <v>0.38789969582313227</v>
      </c>
      <c r="S48" s="11" t="str">
        <f>IF(R48&gt;=R$50, "+", "-")</f>
        <v>+</v>
      </c>
      <c r="T48" s="9">
        <v>10493</v>
      </c>
      <c r="U48" s="10">
        <v>0.38900000000000001</v>
      </c>
      <c r="V48" s="11" t="str">
        <f>IF(U48&gt;=U$50, "+", "-")</f>
        <v>+</v>
      </c>
      <c r="W48" s="9">
        <v>22943</v>
      </c>
      <c r="X48" s="10">
        <v>0.38</v>
      </c>
      <c r="Y48" s="11" t="str">
        <f>IF(X48&gt;=X$50, "+", "-")</f>
        <v>+</v>
      </c>
      <c r="Z48" s="10">
        <v>0.60299999999999998</v>
      </c>
      <c r="AA48" s="11" t="str">
        <f>IF(Z48&gt;=Z$50, "+", "-")</f>
        <v>+</v>
      </c>
      <c r="AB48" s="10">
        <v>0.52700000000000002</v>
      </c>
      <c r="AC48" s="11" t="str">
        <f>IF(AB48&gt;=AB$50, "+", "-")</f>
        <v>+</v>
      </c>
      <c r="AD48" s="10">
        <v>0.14800000000000002</v>
      </c>
      <c r="AE48" s="11" t="str">
        <f>IF(AD48&gt;=AD$50, "+", "-")</f>
        <v>+</v>
      </c>
      <c r="AF48" s="10">
        <v>0.16918459063697119</v>
      </c>
      <c r="AG48" s="11" t="str">
        <f>IF(AF48&gt;=AF$50, "+", "-")</f>
        <v>+</v>
      </c>
      <c r="AH48" s="9">
        <v>38032</v>
      </c>
      <c r="AI48" s="10">
        <v>0.63070264174723467</v>
      </c>
      <c r="AJ48" s="11" t="str">
        <f>IF(AI48&gt;=AI$50, "+", "-")</f>
        <v>+</v>
      </c>
      <c r="AK48" s="9">
        <v>7424</v>
      </c>
      <c r="AL48" s="10">
        <v>0.17</v>
      </c>
      <c r="AM48" s="11" t="str">
        <f>IF(AL48&gt;=AL$50, "+", "-")</f>
        <v>+</v>
      </c>
      <c r="AN48" s="9">
        <v>17641</v>
      </c>
      <c r="AO48" s="10">
        <v>0.40399999999999997</v>
      </c>
      <c r="AP48" s="11" t="str">
        <f>IF(AO48&gt;=AO$50, "+", "-")</f>
        <v>+</v>
      </c>
      <c r="AQ48" s="9">
        <v>13348</v>
      </c>
      <c r="AR48" s="10">
        <v>0.30499999999999999</v>
      </c>
      <c r="AS48" s="11" t="str">
        <f>IF(AR48&gt;=AR$50, "+", "-")</f>
        <v>+</v>
      </c>
      <c r="AT48" s="9">
        <v>5260</v>
      </c>
      <c r="AU48" s="10">
        <v>0.12</v>
      </c>
      <c r="AV48" s="11" t="str">
        <f>IF(AU48&gt;=AU$50, "+", "-")</f>
        <v>-</v>
      </c>
      <c r="AW48" s="10">
        <v>0.33500000000000002</v>
      </c>
      <c r="AX48" s="11" t="str">
        <f>IF(AW48&gt;=AW$50, "+", "-")</f>
        <v>+</v>
      </c>
      <c r="AY48" s="10">
        <v>0.61799999999999999</v>
      </c>
      <c r="AZ48" s="11" t="str">
        <f>IF(AY48&gt;=AY$50, "+", "-")</f>
        <v>+</v>
      </c>
      <c r="BA48" s="10">
        <v>0.109</v>
      </c>
      <c r="BB48" s="11" t="str">
        <f>IF(BA48&gt;=BA$50, "+", "-")</f>
        <v>+</v>
      </c>
      <c r="BC48" s="9">
        <v>27506</v>
      </c>
      <c r="BD48" s="10">
        <v>0.42212366292721104</v>
      </c>
      <c r="BE48" s="11" t="str">
        <f>IF(BD48&gt;=BD$50, "+", "-")</f>
        <v>+</v>
      </c>
      <c r="BF48" s="9">
        <v>589</v>
      </c>
      <c r="BG48" s="13">
        <v>0.13292710449108552</v>
      </c>
      <c r="BH48" s="11" t="str">
        <f>IF(BG48&gt;=BG$50, "+", "-")</f>
        <v>+</v>
      </c>
      <c r="BI48" s="9">
        <v>695</v>
      </c>
      <c r="BJ48" s="14">
        <v>0.15670800450958286</v>
      </c>
      <c r="BK48" s="11" t="str">
        <f>IF(BJ48&gt;=BJ$50, "+", "-")</f>
        <v>+</v>
      </c>
      <c r="BL48" s="9">
        <v>592</v>
      </c>
      <c r="BM48" s="15">
        <v>57.784285017081501</v>
      </c>
      <c r="BN48" s="11" t="str">
        <f>IF(BM48&gt;=BM$50, "+", "-")</f>
        <v>+</v>
      </c>
    </row>
    <row r="49" spans="1:66" x14ac:dyDescent="0.25">
      <c r="A49" s="22"/>
    </row>
    <row r="50" spans="1:66" x14ac:dyDescent="0.25">
      <c r="A50" s="21" t="s">
        <v>46</v>
      </c>
      <c r="B50" s="9"/>
      <c r="C50" s="8"/>
      <c r="D50" s="8"/>
      <c r="E50" s="8"/>
      <c r="F50" s="8"/>
      <c r="G50" s="8"/>
      <c r="H50" s="8"/>
      <c r="I50" s="8"/>
      <c r="J50" s="8"/>
      <c r="K50" s="8"/>
      <c r="L50" s="8"/>
      <c r="M50" s="17">
        <v>0.77300000000000002</v>
      </c>
      <c r="N50" s="17"/>
      <c r="O50" s="12">
        <v>50674</v>
      </c>
      <c r="P50" s="12"/>
      <c r="Q50" s="9">
        <v>1429681</v>
      </c>
      <c r="R50" s="10">
        <f>Q50/4601449</f>
        <v>0.31070234615226638</v>
      </c>
      <c r="S50" s="12"/>
      <c r="T50" s="9"/>
      <c r="U50" s="17">
        <v>0.14799999999999999</v>
      </c>
      <c r="V50" s="12"/>
      <c r="W50" s="9"/>
      <c r="X50" s="17">
        <v>0.154</v>
      </c>
      <c r="Y50" s="12"/>
      <c r="Z50" s="17">
        <v>0.221</v>
      </c>
      <c r="AA50" s="12"/>
      <c r="AB50" s="17">
        <v>0.19</v>
      </c>
      <c r="AC50" s="12"/>
      <c r="AD50" s="17">
        <v>8.1000000000000003E-2</v>
      </c>
      <c r="AE50" s="12"/>
      <c r="AF50" s="10">
        <f>804354/11267500</f>
        <v>7.1387086753938317E-2</v>
      </c>
      <c r="AG50" s="12"/>
      <c r="AH50" s="9"/>
      <c r="AI50" s="10">
        <f>3750345/11267500</f>
        <v>0.33284623918349232</v>
      </c>
      <c r="AJ50" s="12"/>
      <c r="AK50" s="8"/>
      <c r="AL50" s="10">
        <f>0.03+0.075</f>
        <v>0.105</v>
      </c>
      <c r="AM50" s="12"/>
      <c r="AN50" s="9"/>
      <c r="AO50" s="10">
        <v>0.33800000000000002</v>
      </c>
      <c r="AP50" s="12"/>
      <c r="AQ50" s="9"/>
      <c r="AR50" s="10">
        <f>0.206+0.084</f>
        <v>0.28999999999999998</v>
      </c>
      <c r="AS50" s="12"/>
      <c r="AT50" s="9"/>
      <c r="AU50" s="10">
        <f>0.167+0.1</f>
        <v>0.26700000000000002</v>
      </c>
      <c r="AV50" s="12"/>
      <c r="AW50" s="14">
        <f>0.065+0.182</f>
        <v>0.247</v>
      </c>
      <c r="AX50" s="12"/>
      <c r="AY50" s="10">
        <f>0.086+0.39</f>
        <v>0.47599999999999998</v>
      </c>
      <c r="AZ50" s="12"/>
      <c r="BA50" s="17">
        <v>8.5000000000000006E-2</v>
      </c>
      <c r="BB50" s="12"/>
      <c r="BC50" s="9">
        <f>17934+295269+1671663</f>
        <v>1984866</v>
      </c>
      <c r="BD50" s="10">
        <f>BC50/11413979</f>
        <v>0.17389781425040296</v>
      </c>
      <c r="BE50" s="12"/>
      <c r="BF50" s="8"/>
      <c r="BG50" s="17">
        <v>8.5000000000000006E-2</v>
      </c>
      <c r="BH50" s="12"/>
      <c r="BI50" s="8"/>
      <c r="BJ50" s="17">
        <v>0.122</v>
      </c>
      <c r="BK50" s="12"/>
      <c r="BL50" s="8"/>
      <c r="BM50" s="5">
        <v>25.3</v>
      </c>
      <c r="BN50" s="12"/>
    </row>
    <row r="53" spans="1:66" x14ac:dyDescent="0.25">
      <c r="B53" s="52" t="s">
        <v>90</v>
      </c>
      <c r="C53" s="52"/>
      <c r="D53" s="52"/>
      <c r="E53" s="52"/>
      <c r="F53" s="52"/>
      <c r="G53" s="52"/>
      <c r="H53" s="52"/>
      <c r="I53" s="52"/>
    </row>
    <row r="54" spans="1:66" x14ac:dyDescent="0.25">
      <c r="B54" s="52"/>
      <c r="C54" s="52"/>
      <c r="D54" s="52"/>
      <c r="E54" s="52"/>
      <c r="F54" s="52"/>
      <c r="G54" s="52"/>
      <c r="H54" s="52"/>
      <c r="I54" s="52"/>
    </row>
    <row r="55" spans="1:66" x14ac:dyDescent="0.25">
      <c r="B55" s="52"/>
      <c r="C55" s="52"/>
      <c r="D55" s="52"/>
      <c r="E55" s="52"/>
      <c r="F55" s="52"/>
      <c r="G55" s="52"/>
      <c r="H55" s="52"/>
      <c r="I55" s="52"/>
    </row>
    <row r="56" spans="1:66" x14ac:dyDescent="0.25">
      <c r="B56" s="51"/>
      <c r="C56" s="51"/>
      <c r="D56" s="51"/>
      <c r="E56" s="51"/>
    </row>
    <row r="57" spans="1:66" x14ac:dyDescent="0.25">
      <c r="B57" s="51"/>
      <c r="C57" s="51"/>
      <c r="D57" s="51"/>
      <c r="E57" s="51"/>
    </row>
    <row r="58" spans="1:66" x14ac:dyDescent="0.25">
      <c r="B58" s="51"/>
      <c r="C58" s="51"/>
      <c r="D58" s="51"/>
      <c r="E58" s="51"/>
    </row>
    <row r="59" spans="1:66" x14ac:dyDescent="0.25">
      <c r="B59" s="51"/>
      <c r="C59" s="51"/>
      <c r="D59" s="51"/>
      <c r="E59" s="51"/>
    </row>
    <row r="60" spans="1:66" x14ac:dyDescent="0.25">
      <c r="B60" s="51"/>
      <c r="C60" s="51"/>
      <c r="D60" s="51"/>
      <c r="E60" s="51"/>
    </row>
    <row r="61" spans="1:66" x14ac:dyDescent="0.25">
      <c r="B61" s="51"/>
      <c r="C61" s="51"/>
      <c r="D61" s="51"/>
      <c r="E61" s="51"/>
    </row>
    <row r="62" spans="1:66" x14ac:dyDescent="0.25">
      <c r="B62" s="51"/>
      <c r="C62" s="51"/>
      <c r="D62" s="51"/>
      <c r="E62" s="51"/>
    </row>
    <row r="63" spans="1:66" x14ac:dyDescent="0.25">
      <c r="B63" s="51"/>
      <c r="C63" s="51"/>
      <c r="D63" s="51"/>
      <c r="E63" s="51"/>
    </row>
    <row r="64" spans="1:66" x14ac:dyDescent="0.25">
      <c r="B64" s="51"/>
      <c r="C64" s="51"/>
      <c r="D64" s="51"/>
      <c r="E64" s="51"/>
    </row>
    <row r="65" spans="2:5" x14ac:dyDescent="0.25">
      <c r="B65" s="51"/>
      <c r="C65" s="51"/>
      <c r="D65" s="51"/>
      <c r="E65" s="51"/>
    </row>
    <row r="66" spans="2:5" x14ac:dyDescent="0.25">
      <c r="B66" s="51"/>
      <c r="C66" s="51"/>
      <c r="D66" s="51"/>
      <c r="E66" s="51"/>
    </row>
    <row r="67" spans="2:5" x14ac:dyDescent="0.25">
      <c r="B67" s="51"/>
      <c r="C67" s="51"/>
      <c r="D67" s="51"/>
      <c r="E67" s="51"/>
    </row>
    <row r="68" spans="2:5" x14ac:dyDescent="0.25">
      <c r="B68" s="51"/>
      <c r="C68" s="51"/>
      <c r="D68" s="51"/>
      <c r="E68" s="51"/>
    </row>
    <row r="69" spans="2:5" x14ac:dyDescent="0.25">
      <c r="B69" s="51"/>
      <c r="C69" s="51"/>
      <c r="D69" s="51"/>
      <c r="E69" s="51"/>
    </row>
    <row r="70" spans="2:5" x14ac:dyDescent="0.25">
      <c r="B70" s="51"/>
      <c r="C70" s="51"/>
      <c r="D70" s="51"/>
      <c r="E70" s="51"/>
    </row>
    <row r="71" spans="2:5" x14ac:dyDescent="0.25">
      <c r="B71" s="51"/>
      <c r="C71" s="51"/>
      <c r="D71" s="51"/>
      <c r="E71" s="51"/>
    </row>
    <row r="72" spans="2:5" x14ac:dyDescent="0.25">
      <c r="B72" s="51"/>
      <c r="C72" s="51"/>
      <c r="D72" s="51"/>
      <c r="E72" s="51"/>
    </row>
    <row r="73" spans="2:5" x14ac:dyDescent="0.25">
      <c r="B73" s="51"/>
      <c r="C73" s="51"/>
      <c r="D73" s="51"/>
      <c r="E73" s="51"/>
    </row>
    <row r="74" spans="2:5" x14ac:dyDescent="0.25">
      <c r="B74" s="51"/>
      <c r="C74" s="51"/>
      <c r="D74" s="51"/>
      <c r="E74" s="51"/>
    </row>
    <row r="75" spans="2:5" x14ac:dyDescent="0.25">
      <c r="B75" s="51"/>
      <c r="C75" s="51"/>
      <c r="D75" s="51"/>
      <c r="E75" s="51"/>
    </row>
    <row r="76" spans="2:5" x14ac:dyDescent="0.25">
      <c r="B76" s="51"/>
      <c r="C76" s="51"/>
      <c r="D76" s="51"/>
      <c r="E76" s="51"/>
    </row>
    <row r="77" spans="2:5" x14ac:dyDescent="0.25">
      <c r="B77" s="51"/>
      <c r="C77" s="51"/>
      <c r="D77" s="51"/>
      <c r="E77" s="51"/>
    </row>
    <row r="78" spans="2:5" x14ac:dyDescent="0.25">
      <c r="B78" s="51"/>
      <c r="C78" s="51"/>
      <c r="D78" s="51"/>
      <c r="E78" s="51"/>
    </row>
    <row r="79" spans="2:5" x14ac:dyDescent="0.25">
      <c r="B79" s="51"/>
      <c r="C79" s="51"/>
      <c r="D79" s="51"/>
      <c r="E79" s="51"/>
    </row>
  </sheetData>
  <autoFilter ref="A3:BN48">
    <sortState ref="A4:BN48">
      <sortCondition ref="A3:A48"/>
    </sortState>
  </autoFilter>
  <mergeCells count="21">
    <mergeCell ref="BA1:BN1"/>
    <mergeCell ref="BC2:BD2"/>
    <mergeCell ref="B53:I55"/>
    <mergeCell ref="B1:E1"/>
    <mergeCell ref="F1:J1"/>
    <mergeCell ref="L1:V1"/>
    <mergeCell ref="W1:AJ1"/>
    <mergeCell ref="AK1:AV1"/>
    <mergeCell ref="AW1:AZ1"/>
    <mergeCell ref="AN2:AO2"/>
    <mergeCell ref="AQ2:AR2"/>
    <mergeCell ref="AT2:AU2"/>
    <mergeCell ref="BF2:BG2"/>
    <mergeCell ref="BI2:BJ2"/>
    <mergeCell ref="BL2:BM2"/>
    <mergeCell ref="L2:M2"/>
    <mergeCell ref="Q2:R2"/>
    <mergeCell ref="T2:U2"/>
    <mergeCell ref="W2:X2"/>
    <mergeCell ref="AH2:AI2"/>
    <mergeCell ref="AK2:A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Merge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Warren</dc:creator>
  <cp:lastModifiedBy>Kate Warren</cp:lastModifiedBy>
  <dcterms:created xsi:type="dcterms:W3CDTF">2018-02-24T17:11:19Z</dcterms:created>
  <dcterms:modified xsi:type="dcterms:W3CDTF">2018-03-23T14:53:29Z</dcterms:modified>
</cp:coreProperties>
</file>